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7500" windowHeight="2205"/>
  </bookViews>
  <sheets>
    <sheet name="Good Portfolio" sheetId="1" r:id="rId1"/>
    <sheet name="Bad Portfolio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51" i="2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D3"/>
  <c r="G3" s="1"/>
  <c r="B3"/>
  <c r="B4" s="1"/>
  <c r="A3"/>
  <c r="D2"/>
  <c r="G2" s="1"/>
  <c r="H2" s="1"/>
  <c r="A2"/>
  <c r="B3" i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" i="2" l="1"/>
  <c r="D4"/>
  <c r="H3"/>
  <c r="E2"/>
  <c r="E3"/>
  <c r="I3" s="1"/>
  <c r="D3" i="1"/>
  <c r="G3" s="1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2"/>
  <c r="D2"/>
  <c r="G2" s="1"/>
  <c r="H2" s="1"/>
  <c r="I2" i="2" l="1"/>
  <c r="F2"/>
  <c r="F3" s="1"/>
  <c r="G4"/>
  <c r="H4" s="1"/>
  <c r="E4"/>
  <c r="I4" s="1"/>
  <c r="B6"/>
  <c r="D5"/>
  <c r="H3" i="1"/>
  <c r="E2"/>
  <c r="I2" s="1"/>
  <c r="E3"/>
  <c r="I3" s="1"/>
  <c r="F2"/>
  <c r="F3" s="1"/>
  <c r="G5" i="2" l="1"/>
  <c r="H5" s="1"/>
  <c r="E5"/>
  <c r="I5" s="1"/>
  <c r="D6"/>
  <c r="B7"/>
  <c r="F4"/>
  <c r="D4" i="1"/>
  <c r="E4" s="1"/>
  <c r="D7" i="2" l="1"/>
  <c r="B8"/>
  <c r="G6"/>
  <c r="H6" s="1"/>
  <c r="E6"/>
  <c r="F5"/>
  <c r="F6" s="1"/>
  <c r="F4" i="1"/>
  <c r="G4"/>
  <c r="H4" s="1"/>
  <c r="D5"/>
  <c r="E5" s="1"/>
  <c r="G7" i="2" l="1"/>
  <c r="H7" s="1"/>
  <c r="E7"/>
  <c r="I7" s="1"/>
  <c r="D8"/>
  <c r="B9"/>
  <c r="I6"/>
  <c r="I4" i="1"/>
  <c r="D6"/>
  <c r="E6" s="1"/>
  <c r="G5"/>
  <c r="H5" s="1"/>
  <c r="F5"/>
  <c r="D9" i="2" l="1"/>
  <c r="B10"/>
  <c r="G8"/>
  <c r="H8" s="1"/>
  <c r="E8"/>
  <c r="I8" s="1"/>
  <c r="F7"/>
  <c r="I5" i="1"/>
  <c r="G6"/>
  <c r="H6" s="1"/>
  <c r="F6"/>
  <c r="D7"/>
  <c r="E7" s="1"/>
  <c r="D10" i="2" l="1"/>
  <c r="B11"/>
  <c r="G9"/>
  <c r="H9" s="1"/>
  <c r="E9"/>
  <c r="I9" s="1"/>
  <c r="F8"/>
  <c r="I6" i="1"/>
  <c r="G7"/>
  <c r="H7" s="1"/>
  <c r="F7"/>
  <c r="D8"/>
  <c r="E8" s="1"/>
  <c r="D11" i="2" l="1"/>
  <c r="B12"/>
  <c r="G10"/>
  <c r="H10" s="1"/>
  <c r="E10"/>
  <c r="I10" s="1"/>
  <c r="F9"/>
  <c r="I7" i="1"/>
  <c r="G8"/>
  <c r="H8" s="1"/>
  <c r="F8"/>
  <c r="D9"/>
  <c r="E9" s="1"/>
  <c r="D12" i="2" l="1"/>
  <c r="B13"/>
  <c r="G11"/>
  <c r="H11" s="1"/>
  <c r="E11"/>
  <c r="I11" s="1"/>
  <c r="F10"/>
  <c r="I8" i="1"/>
  <c r="G9"/>
  <c r="H9" s="1"/>
  <c r="F9"/>
  <c r="D10"/>
  <c r="E10" s="1"/>
  <c r="D13" i="2" l="1"/>
  <c r="B14"/>
  <c r="G12"/>
  <c r="H12" s="1"/>
  <c r="E12"/>
  <c r="I12" s="1"/>
  <c r="F11"/>
  <c r="I9" i="1"/>
  <c r="G10"/>
  <c r="H10" s="1"/>
  <c r="F10"/>
  <c r="D11"/>
  <c r="E11" s="1"/>
  <c r="D14" i="2" l="1"/>
  <c r="B15"/>
  <c r="G13"/>
  <c r="H13" s="1"/>
  <c r="E13"/>
  <c r="I13" s="1"/>
  <c r="F12"/>
  <c r="I10" i="1"/>
  <c r="G11"/>
  <c r="H11" s="1"/>
  <c r="F11"/>
  <c r="D12"/>
  <c r="E12" s="1"/>
  <c r="D15" i="2" l="1"/>
  <c r="B16"/>
  <c r="G14"/>
  <c r="H14" s="1"/>
  <c r="E14"/>
  <c r="I14" s="1"/>
  <c r="F13"/>
  <c r="I11" i="1"/>
  <c r="G12"/>
  <c r="H12" s="1"/>
  <c r="F12"/>
  <c r="D13"/>
  <c r="E13" s="1"/>
  <c r="D16" i="2" l="1"/>
  <c r="B17"/>
  <c r="G15"/>
  <c r="H15" s="1"/>
  <c r="E15"/>
  <c r="I15" s="1"/>
  <c r="F14"/>
  <c r="I12" i="1"/>
  <c r="G13"/>
  <c r="H13" s="1"/>
  <c r="F13"/>
  <c r="D14"/>
  <c r="E14" s="1"/>
  <c r="D17" i="2" l="1"/>
  <c r="B18"/>
  <c r="G16"/>
  <c r="H16" s="1"/>
  <c r="E16"/>
  <c r="I16" s="1"/>
  <c r="F15"/>
  <c r="I13" i="1"/>
  <c r="D15"/>
  <c r="E15" s="1"/>
  <c r="G14"/>
  <c r="H14" s="1"/>
  <c r="F14"/>
  <c r="D18" i="2" l="1"/>
  <c r="G17"/>
  <c r="H17" s="1"/>
  <c r="E17"/>
  <c r="I17" s="1"/>
  <c r="F16"/>
  <c r="I14" i="1"/>
  <c r="G15"/>
  <c r="H15" s="1"/>
  <c r="F15"/>
  <c r="D16"/>
  <c r="E16" s="1"/>
  <c r="D19" i="2" l="1"/>
  <c r="G18"/>
  <c r="H18" s="1"/>
  <c r="E18"/>
  <c r="I18" s="1"/>
  <c r="F17"/>
  <c r="I15" i="1"/>
  <c r="G16"/>
  <c r="H16" s="1"/>
  <c r="F16"/>
  <c r="D17"/>
  <c r="E17" s="1"/>
  <c r="D20" i="2" l="1"/>
  <c r="G19"/>
  <c r="H19" s="1"/>
  <c r="E19"/>
  <c r="I19" s="1"/>
  <c r="F18"/>
  <c r="I16" i="1"/>
  <c r="G17"/>
  <c r="H17" s="1"/>
  <c r="F17"/>
  <c r="D18"/>
  <c r="E18" s="1"/>
  <c r="D21" i="2" l="1"/>
  <c r="G20"/>
  <c r="H20" s="1"/>
  <c r="E20"/>
  <c r="F19"/>
  <c r="I17" i="1"/>
  <c r="D19"/>
  <c r="E19" s="1"/>
  <c r="G18"/>
  <c r="H18" s="1"/>
  <c r="F18"/>
  <c r="I20" i="2" l="1"/>
  <c r="D22"/>
  <c r="G21"/>
  <c r="H21" s="1"/>
  <c r="E21"/>
  <c r="I21" s="1"/>
  <c r="F20"/>
  <c r="I18" i="1"/>
  <c r="G19"/>
  <c r="H19" s="1"/>
  <c r="F19"/>
  <c r="D20"/>
  <c r="E20" s="1"/>
  <c r="D23" i="2" l="1"/>
  <c r="G22"/>
  <c r="H22" s="1"/>
  <c r="E22"/>
  <c r="F21"/>
  <c r="I19" i="1"/>
  <c r="G20"/>
  <c r="H20" s="1"/>
  <c r="F20"/>
  <c r="D21"/>
  <c r="E21" s="1"/>
  <c r="I22" i="2" l="1"/>
  <c r="D24"/>
  <c r="G23"/>
  <c r="H23" s="1"/>
  <c r="E23"/>
  <c r="F22"/>
  <c r="I20" i="1"/>
  <c r="G21"/>
  <c r="H21" s="1"/>
  <c r="F21"/>
  <c r="D22"/>
  <c r="E22" s="1"/>
  <c r="I23" i="2" l="1"/>
  <c r="D25"/>
  <c r="G24"/>
  <c r="H24" s="1"/>
  <c r="E24"/>
  <c r="F23"/>
  <c r="I21" i="1"/>
  <c r="G22"/>
  <c r="H22" s="1"/>
  <c r="F22"/>
  <c r="D23"/>
  <c r="E23" s="1"/>
  <c r="I24" i="2" l="1"/>
  <c r="D26"/>
  <c r="G25"/>
  <c r="H25" s="1"/>
  <c r="E25"/>
  <c r="F24"/>
  <c r="I22" i="1"/>
  <c r="D24"/>
  <c r="E24" s="1"/>
  <c r="G23"/>
  <c r="H23" s="1"/>
  <c r="F23"/>
  <c r="I25" i="2" l="1"/>
  <c r="D27"/>
  <c r="G26"/>
  <c r="H26" s="1"/>
  <c r="E26"/>
  <c r="F25"/>
  <c r="I23" i="1"/>
  <c r="G24"/>
  <c r="H24" s="1"/>
  <c r="F24"/>
  <c r="D25"/>
  <c r="E25" s="1"/>
  <c r="I26" i="2" l="1"/>
  <c r="D28"/>
  <c r="G27"/>
  <c r="H27" s="1"/>
  <c r="E27"/>
  <c r="F26"/>
  <c r="I24" i="1"/>
  <c r="D26"/>
  <c r="E26" s="1"/>
  <c r="G25"/>
  <c r="H25" s="1"/>
  <c r="F25"/>
  <c r="I27" i="2" l="1"/>
  <c r="D29"/>
  <c r="G28"/>
  <c r="H28" s="1"/>
  <c r="E28"/>
  <c r="F27"/>
  <c r="I25" i="1"/>
  <c r="G26"/>
  <c r="H26" s="1"/>
  <c r="F26"/>
  <c r="D27"/>
  <c r="E27" s="1"/>
  <c r="I28" i="2" l="1"/>
  <c r="D30"/>
  <c r="G29"/>
  <c r="H29" s="1"/>
  <c r="E29"/>
  <c r="I29" s="1"/>
  <c r="F28"/>
  <c r="I26" i="1"/>
  <c r="G27"/>
  <c r="H27" s="1"/>
  <c r="F27"/>
  <c r="D28"/>
  <c r="E28" s="1"/>
  <c r="D31" i="2" l="1"/>
  <c r="G30"/>
  <c r="H30" s="1"/>
  <c r="E30"/>
  <c r="F29"/>
  <c r="I27" i="1"/>
  <c r="G28"/>
  <c r="H28" s="1"/>
  <c r="F28"/>
  <c r="D29"/>
  <c r="E29" s="1"/>
  <c r="I30" i="2" l="1"/>
  <c r="D32"/>
  <c r="G31"/>
  <c r="H31" s="1"/>
  <c r="E31"/>
  <c r="F30"/>
  <c r="I28" i="1"/>
  <c r="G29"/>
  <c r="H29" s="1"/>
  <c r="F29"/>
  <c r="D30"/>
  <c r="E30" s="1"/>
  <c r="I31" i="2" l="1"/>
  <c r="D33"/>
  <c r="G32"/>
  <c r="H32" s="1"/>
  <c r="E32"/>
  <c r="I32" s="1"/>
  <c r="F31"/>
  <c r="I29" i="1"/>
  <c r="G30"/>
  <c r="H30" s="1"/>
  <c r="F30"/>
  <c r="D31"/>
  <c r="E31" s="1"/>
  <c r="D34" i="2" l="1"/>
  <c r="G33"/>
  <c r="H33" s="1"/>
  <c r="E33"/>
  <c r="F32"/>
  <c r="I30" i="1"/>
  <c r="G31"/>
  <c r="H31" s="1"/>
  <c r="F31"/>
  <c r="D32"/>
  <c r="E32" s="1"/>
  <c r="I33" i="2" l="1"/>
  <c r="D35"/>
  <c r="G34"/>
  <c r="H34" s="1"/>
  <c r="E34"/>
  <c r="F33"/>
  <c r="I31" i="1"/>
  <c r="G32"/>
  <c r="H32" s="1"/>
  <c r="F32"/>
  <c r="D33"/>
  <c r="E33" s="1"/>
  <c r="I34" i="2" l="1"/>
  <c r="D36"/>
  <c r="G35"/>
  <c r="H35" s="1"/>
  <c r="E35"/>
  <c r="F34"/>
  <c r="I32" i="1"/>
  <c r="G33"/>
  <c r="H33" s="1"/>
  <c r="F33"/>
  <c r="D34"/>
  <c r="E34" s="1"/>
  <c r="I35" i="2" l="1"/>
  <c r="D37"/>
  <c r="G36"/>
  <c r="H36" s="1"/>
  <c r="E36"/>
  <c r="F35"/>
  <c r="I33" i="1"/>
  <c r="G34"/>
  <c r="H34" s="1"/>
  <c r="F34"/>
  <c r="D35"/>
  <c r="E35" s="1"/>
  <c r="I36" i="2" l="1"/>
  <c r="D38"/>
  <c r="G37"/>
  <c r="H37" s="1"/>
  <c r="E37"/>
  <c r="F36"/>
  <c r="I34" i="1"/>
  <c r="G35"/>
  <c r="H35" s="1"/>
  <c r="F35"/>
  <c r="D36"/>
  <c r="E36" s="1"/>
  <c r="I37" i="2" l="1"/>
  <c r="D39"/>
  <c r="G38"/>
  <c r="H38" s="1"/>
  <c r="E38"/>
  <c r="I38" s="1"/>
  <c r="F37"/>
  <c r="I35" i="1"/>
  <c r="G36"/>
  <c r="H36" s="1"/>
  <c r="F36"/>
  <c r="D37"/>
  <c r="E37" s="1"/>
  <c r="D40" i="2" l="1"/>
  <c r="G39"/>
  <c r="H39" s="1"/>
  <c r="E39"/>
  <c r="F38"/>
  <c r="I36" i="1"/>
  <c r="G37"/>
  <c r="H37" s="1"/>
  <c r="F37"/>
  <c r="D38"/>
  <c r="E38" s="1"/>
  <c r="I39" i="2" l="1"/>
  <c r="D41"/>
  <c r="G40"/>
  <c r="H40" s="1"/>
  <c r="E40"/>
  <c r="I40" s="1"/>
  <c r="F39"/>
  <c r="I37" i="1"/>
  <c r="G38"/>
  <c r="H38" s="1"/>
  <c r="F38"/>
  <c r="D39"/>
  <c r="E39" s="1"/>
  <c r="D42" i="2" l="1"/>
  <c r="G41"/>
  <c r="H41" s="1"/>
  <c r="E41"/>
  <c r="F40"/>
  <c r="I38" i="1"/>
  <c r="D40"/>
  <c r="E40" s="1"/>
  <c r="G39"/>
  <c r="H39" s="1"/>
  <c r="F39"/>
  <c r="I41" i="2" l="1"/>
  <c r="D43"/>
  <c r="G42"/>
  <c r="H42" s="1"/>
  <c r="E42"/>
  <c r="I42" s="1"/>
  <c r="F41"/>
  <c r="I39" i="1"/>
  <c r="G40"/>
  <c r="H40" s="1"/>
  <c r="F40"/>
  <c r="D41"/>
  <c r="E41" s="1"/>
  <c r="D44" i="2" l="1"/>
  <c r="G43"/>
  <c r="H43" s="1"/>
  <c r="E43"/>
  <c r="F42"/>
  <c r="I40" i="1"/>
  <c r="G41"/>
  <c r="H41" s="1"/>
  <c r="F41"/>
  <c r="D42"/>
  <c r="E42" s="1"/>
  <c r="I43" i="2" l="1"/>
  <c r="D45"/>
  <c r="G44"/>
  <c r="H44" s="1"/>
  <c r="E44"/>
  <c r="F43"/>
  <c r="I41" i="1"/>
  <c r="G42"/>
  <c r="H42" s="1"/>
  <c r="F42"/>
  <c r="D43"/>
  <c r="E43" s="1"/>
  <c r="I44" i="2" l="1"/>
  <c r="D46"/>
  <c r="G45"/>
  <c r="H45" s="1"/>
  <c r="E45"/>
  <c r="F44"/>
  <c r="I42" i="1"/>
  <c r="G43"/>
  <c r="H43" s="1"/>
  <c r="F43"/>
  <c r="D44"/>
  <c r="E44" s="1"/>
  <c r="I45" i="2" l="1"/>
  <c r="D47"/>
  <c r="G46"/>
  <c r="H46" s="1"/>
  <c r="E46"/>
  <c r="F45"/>
  <c r="I43" i="1"/>
  <c r="G44"/>
  <c r="H44" s="1"/>
  <c r="F44"/>
  <c r="D45"/>
  <c r="E45" s="1"/>
  <c r="I46" i="2" l="1"/>
  <c r="D48"/>
  <c r="G47"/>
  <c r="H47" s="1"/>
  <c r="E47"/>
  <c r="F46"/>
  <c r="I44" i="1"/>
  <c r="G45"/>
  <c r="H45" s="1"/>
  <c r="F45"/>
  <c r="D46"/>
  <c r="E46" s="1"/>
  <c r="I47" i="2" l="1"/>
  <c r="D49"/>
  <c r="G48"/>
  <c r="H48" s="1"/>
  <c r="E48"/>
  <c r="F47"/>
  <c r="I45" i="1"/>
  <c r="G46"/>
  <c r="H46" s="1"/>
  <c r="F46"/>
  <c r="D47"/>
  <c r="E47" s="1"/>
  <c r="I48" i="2" l="1"/>
  <c r="D50"/>
  <c r="D51"/>
  <c r="G49"/>
  <c r="H49" s="1"/>
  <c r="E49"/>
  <c r="F48"/>
  <c r="I46" i="1"/>
  <c r="G47"/>
  <c r="H47" s="1"/>
  <c r="F47"/>
  <c r="D48"/>
  <c r="E48" s="1"/>
  <c r="I49" i="2" l="1"/>
  <c r="G51"/>
  <c r="E51"/>
  <c r="G50"/>
  <c r="H50" s="1"/>
  <c r="E50"/>
  <c r="F49"/>
  <c r="I47" i="1"/>
  <c r="G48"/>
  <c r="H48" s="1"/>
  <c r="F48"/>
  <c r="D49"/>
  <c r="E49" s="1"/>
  <c r="I50" i="2" l="1"/>
  <c r="I51"/>
  <c r="F50"/>
  <c r="F51" s="1"/>
  <c r="H51"/>
  <c r="I48" i="1"/>
  <c r="G49"/>
  <c r="H49" s="1"/>
  <c r="F49"/>
  <c r="D51"/>
  <c r="E51" s="1"/>
  <c r="D50"/>
  <c r="E50" s="1"/>
  <c r="I49" l="1"/>
  <c r="G50"/>
  <c r="H50" s="1"/>
  <c r="F50"/>
  <c r="G51"/>
  <c r="I51" s="1"/>
  <c r="I50" l="1"/>
  <c r="H51"/>
  <c r="F51"/>
</calcChain>
</file>

<file path=xl/sharedStrings.xml><?xml version="1.0" encoding="utf-8"?>
<sst xmlns="http://schemas.openxmlformats.org/spreadsheetml/2006/main" count="18" uniqueCount="10">
  <si>
    <t>Media Spend</t>
  </si>
  <si>
    <t>Aggr Media Spend</t>
  </si>
  <si>
    <t>Incremental Customers</t>
  </si>
  <si>
    <t>Aggregate Customers</t>
  </si>
  <si>
    <t>Incremental Cost/Return</t>
  </si>
  <si>
    <t>Incremental Return</t>
  </si>
  <si>
    <t>Inc Marketing Return</t>
  </si>
  <si>
    <t>Agg Marketing Return</t>
  </si>
  <si>
    <t>Incr return/customer</t>
  </si>
  <si>
    <t>Incremental Media Spend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</si>
</sst>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??_);_(@_)"/>
    <numFmt numFmtId="166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164" fontId="0" fillId="0" borderId="0" xfId="1" applyNumberFormat="1" applyFont="1"/>
    <xf numFmtId="165" fontId="0" fillId="0" borderId="0" xfId="0" applyNumberFormat="1"/>
    <xf numFmtId="0" fontId="0" fillId="0" borderId="0" xfId="0" applyFill="1"/>
    <xf numFmtId="44" fontId="0" fillId="0" borderId="0" xfId="1" applyFont="1" applyFill="1"/>
    <xf numFmtId="164" fontId="0" fillId="0" borderId="0" xfId="1" applyNumberFormat="1" applyFont="1" applyFill="1"/>
    <xf numFmtId="164" fontId="0" fillId="0" borderId="0" xfId="0" applyNumberFormat="1" applyFill="1"/>
    <xf numFmtId="165" fontId="0" fillId="0" borderId="0" xfId="0" applyNumberFormat="1" applyFill="1"/>
    <xf numFmtId="166" fontId="0" fillId="0" borderId="0" xfId="3" applyNumberFormat="1" applyFont="1"/>
    <xf numFmtId="9" fontId="0" fillId="0" borderId="0" xfId="2" applyFont="1" applyFill="1"/>
    <xf numFmtId="44" fontId="0" fillId="0" borderId="0" xfId="0" applyNumberFormat="1" applyFill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Sales Volume vs Media Spend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'Bad Portfolio'!$M$1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Portfolio'!$L$2:$L$51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Portfolio'!$M$2:$M$51</c:f>
              <c:numCache>
                <c:formatCode>_("$"* #,##0_);_("$"* \(#,##0\);_("$"* "-"??_);_(@_)</c:formatCode>
                <c:ptCount val="50"/>
              </c:numCache>
            </c:numRef>
          </c:val>
        </c:ser>
        <c:marker val="1"/>
        <c:axId val="60777984"/>
        <c:axId val="60779520"/>
      </c:lineChart>
      <c:catAx>
        <c:axId val="60777984"/>
        <c:scaling>
          <c:orientation val="minMax"/>
        </c:scaling>
        <c:axPos val="b"/>
        <c:numFmt formatCode="_(&quot;$&quot;* #,##0_);_(&quot;$&quot;* \(#,##0\);_(&quot;$&quot;* &quot;-&quot;??_);_(@_)" sourceLinked="1"/>
        <c:tickLblPos val="nextTo"/>
        <c:crossAx val="60779520"/>
        <c:crosses val="autoZero"/>
        <c:auto val="1"/>
        <c:lblAlgn val="ctr"/>
        <c:lblOffset val="100"/>
      </c:catAx>
      <c:valAx>
        <c:axId val="60779520"/>
        <c:scaling>
          <c:orientation val="minMax"/>
        </c:scaling>
        <c:axPos val="l"/>
        <c:majorGridlines/>
        <c:numFmt formatCode="_(&quot;$&quot;* #,##0_);_(&quot;$&quot;* \(#,##0\);_(&quot;$&quot;* &quot;-&quot;??_);_(@_)" sourceLinked="1"/>
        <c:tickLblPos val="nextTo"/>
        <c:crossAx val="607779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ndard"/>
        <c:ser>
          <c:idx val="2"/>
          <c:order val="0"/>
          <c:tx>
            <c:strRef>
              <c:f>'Bad Portfolio'!$N$1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Portfolio'!$L$2:$L$51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Portfolio'!$N$2:$N$51</c:f>
              <c:numCache>
                <c:formatCode>_("$"* #,##0.00_);_("$"* \(#,##0.00\);_("$"* "-"??_);_(@_)</c:formatCode>
                <c:ptCount val="50"/>
              </c:numCache>
            </c:numRef>
          </c:val>
        </c:ser>
        <c:marker val="1"/>
        <c:axId val="60795904"/>
        <c:axId val="60801792"/>
      </c:lineChart>
      <c:catAx>
        <c:axId val="60795904"/>
        <c:scaling>
          <c:orientation val="minMax"/>
        </c:scaling>
        <c:axPos val="b"/>
        <c:numFmt formatCode="_(&quot;$&quot;* #,##0_);_(&quot;$&quot;* \(#,##0\);_(&quot;$&quot;* &quot;-&quot;??_);_(@_)" sourceLinked="1"/>
        <c:tickLblPos val="nextTo"/>
        <c:crossAx val="60801792"/>
        <c:crosses val="autoZero"/>
        <c:auto val="1"/>
        <c:lblAlgn val="ctr"/>
        <c:lblOffset val="100"/>
      </c:catAx>
      <c:valAx>
        <c:axId val="60801792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607959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2"/>
          <c:order val="0"/>
          <c:tx>
            <c:strRef>
              <c:f>'Bad Portfolio'!$N$1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Portfolio'!$L$2:$L$51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Portfolio'!$N$2:$N$51</c:f>
              <c:numCache>
                <c:formatCode>_("$"* #,##0.00_);_("$"* \(#,##0.00\);_("$"* "-"??_);_(@_)</c:formatCode>
                <c:ptCount val="50"/>
              </c:numCache>
            </c:numRef>
          </c:val>
        </c:ser>
        <c:ser>
          <c:idx val="3"/>
          <c:order val="1"/>
          <c:tx>
            <c:strRef>
              <c:f>'Bad Portfolio'!$O$1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Portfolio'!$L$2:$L$51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Portfolio'!$O$2:$O$51</c:f>
              <c:numCache>
                <c:formatCode>_("$"* #,##0.00_);_("$"* \(#,##0.00\);_("$"* "-"??_);_(@_)</c:formatCode>
                <c:ptCount val="50"/>
              </c:numCache>
            </c:numRef>
          </c:val>
        </c:ser>
        <c:ser>
          <c:idx val="4"/>
          <c:order val="2"/>
          <c:tx>
            <c:strRef>
              <c:f>'Bad Portfolio'!$P$1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Portfolio'!$L$2:$L$51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Portfolio'!$P$2:$P$51</c:f>
              <c:numCache>
                <c:formatCode>_("$"* #,##0.00_);_("$"* \(#,##0.00\);_("$"* "-"??_);_(@_)</c:formatCode>
                <c:ptCount val="50"/>
              </c:numCache>
            </c:numRef>
          </c:val>
        </c:ser>
        <c:marker val="1"/>
        <c:axId val="61168640"/>
        <c:axId val="61190912"/>
      </c:lineChart>
      <c:catAx>
        <c:axId val="61168640"/>
        <c:scaling>
          <c:orientation val="minMax"/>
        </c:scaling>
        <c:axPos val="b"/>
        <c:numFmt formatCode="_(&quot;$&quot;* #,##0_);_(&quot;$&quot;* \(#,##0\);_(&quot;$&quot;* &quot;-&quot;??_);_(@_)" sourceLinked="1"/>
        <c:tickLblPos val="nextTo"/>
        <c:crossAx val="61190912"/>
        <c:crosses val="autoZero"/>
        <c:auto val="1"/>
        <c:lblAlgn val="ctr"/>
        <c:lblOffset val="100"/>
      </c:catAx>
      <c:valAx>
        <c:axId val="61190912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61168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31933508311461"/>
          <c:y val="0.15085848643919531"/>
          <c:w val="0.27575203252032499"/>
          <c:h val="0.17059352250779974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3"/>
          <c:order val="0"/>
          <c:tx>
            <c:strRef>
              <c:f>'Bad Portfolio'!$O$1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Portfolio'!$L$2:$L$51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Portfolio'!$O$2:$O$51</c:f>
              <c:numCache>
                <c:formatCode>_("$"* #,##0.00_);_("$"* \(#,##0.00\);_("$"* "-"??_);_(@_)</c:formatCode>
                <c:ptCount val="50"/>
              </c:numCache>
            </c:numRef>
          </c:val>
        </c:ser>
        <c:ser>
          <c:idx val="4"/>
          <c:order val="1"/>
          <c:tx>
            <c:strRef>
              <c:f>'Bad Portfolio'!$P$1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Portfolio'!$L$2:$L$51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Portfolio'!$P$2:$P$51</c:f>
              <c:numCache>
                <c:formatCode>_("$"* #,##0.00_);_("$"* \(#,##0.00\);_("$"* "-"??_);_(@_)</c:formatCode>
                <c:ptCount val="50"/>
              </c:numCache>
            </c:numRef>
          </c:val>
        </c:ser>
        <c:marker val="1"/>
        <c:axId val="61359616"/>
        <c:axId val="61361152"/>
      </c:lineChart>
      <c:catAx>
        <c:axId val="61359616"/>
        <c:scaling>
          <c:orientation val="minMax"/>
        </c:scaling>
        <c:axPos val="b"/>
        <c:numFmt formatCode="_(&quot;$&quot;* #,##0_);_(&quot;$&quot;* \(#,##0\);_(&quot;$&quot;* &quot;-&quot;??_);_(@_)" sourceLinked="1"/>
        <c:tickLblPos val="nextTo"/>
        <c:crossAx val="61361152"/>
        <c:crosses val="autoZero"/>
        <c:auto val="1"/>
        <c:lblAlgn val="ctr"/>
        <c:lblOffset val="100"/>
      </c:catAx>
      <c:valAx>
        <c:axId val="61361152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61359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31933508311461"/>
          <c:y val="0.15085848643919542"/>
          <c:w val="0.27575203252032487"/>
          <c:h val="0.17059352250779974"/>
        </c:manualLayout>
      </c:layout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Sales &amp; Cost to Advertiser vs Media Spend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'Bad Portfolio'!$B$56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Portfolio'!$A$57:$A$106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Portfolio'!$B$57:$B$106</c:f>
              <c:numCache>
                <c:formatCode>_("$"* #,##0_);_("$"* \(#,##0\);_("$"* "-"??_);_(@_)</c:formatCode>
                <c:ptCount val="50"/>
              </c:numCache>
            </c:numRef>
          </c:val>
        </c:ser>
        <c:ser>
          <c:idx val="2"/>
          <c:order val="1"/>
          <c:tx>
            <c:strRef>
              <c:f>'Bad Portfolio'!$C$56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Portfolio'!$A$57:$A$106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Portfolio'!$C$57:$C$106</c:f>
              <c:numCache>
                <c:formatCode>_("$"* #,##0_);_("$"* \(#,##0\);_("$"* "-"??_);_(@_)</c:formatCode>
                <c:ptCount val="50"/>
              </c:numCache>
            </c:numRef>
          </c:val>
        </c:ser>
        <c:dropLines/>
        <c:marker val="1"/>
        <c:axId val="61403520"/>
        <c:axId val="61405440"/>
      </c:lineChart>
      <c:catAx>
        <c:axId val="61403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Media Spend</a:t>
                </a:r>
              </a:p>
            </c:rich>
          </c:tx>
        </c:title>
        <c:numFmt formatCode="_(&quot;$&quot;* #,##0_);_(&quot;$&quot;* \(#,##0\);_(&quot;$&quot;* &quot;-&quot;??_);_(@_)" sourceLinked="1"/>
        <c:majorTickMark val="none"/>
        <c:tickLblPos val="nextTo"/>
        <c:crossAx val="61405440"/>
        <c:crosses val="autoZero"/>
        <c:auto val="1"/>
        <c:lblAlgn val="ctr"/>
        <c:lblOffset val="100"/>
      </c:catAx>
      <c:valAx>
        <c:axId val="61405440"/>
        <c:scaling>
          <c:orientation val="minMax"/>
        </c:scaling>
        <c:axPos val="l"/>
        <c:majorGridlines/>
        <c:numFmt formatCode="_(&quot;$&quot;* #,##0_);_(&quot;$&quot;* \(#,##0\);_(&quot;$&quot;* &quot;-&quot;??_);_(@_)" sourceLinked="1"/>
        <c:tickLblPos val="nextTo"/>
        <c:crossAx val="614035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Vendor Revenue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'Bad Portfolio'!$B$111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Portfolio'!$A$112:$A$161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Portfolio'!$B$112:$B$161</c:f>
              <c:numCache>
                <c:formatCode>_("$"* #,##0_);_("$"* \(#,##0\);_("$"* "-"??_);_(@_)</c:formatCode>
                <c:ptCount val="50"/>
              </c:numCache>
            </c:numRef>
          </c:val>
        </c:ser>
        <c:ser>
          <c:idx val="2"/>
          <c:order val="1"/>
          <c:tx>
            <c:strRef>
              <c:f>'Bad Portfolio'!$C$111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Portfolio'!$A$112:$A$161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Portfolio'!$C$112:$C$161</c:f>
              <c:numCache>
                <c:formatCode>_("$"* #,##0_);_("$"* \(#,##0\);_("$"* "-"???_);_(@_)</c:formatCode>
                <c:ptCount val="50"/>
              </c:numCache>
            </c:numRef>
          </c:val>
        </c:ser>
        <c:marker val="1"/>
        <c:axId val="61447552"/>
        <c:axId val="61462016"/>
      </c:lineChart>
      <c:catAx>
        <c:axId val="61447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Media Spend</a:t>
                </a:r>
              </a:p>
            </c:rich>
          </c:tx>
        </c:title>
        <c:numFmt formatCode="_(&quot;$&quot;* #,##0_);_(&quot;$&quot;* \(#,##0\);_(&quot;$&quot;* &quot;-&quot;??_);_(@_)" sourceLinked="1"/>
        <c:tickLblPos val="nextTo"/>
        <c:crossAx val="61462016"/>
        <c:crosses val="autoZero"/>
        <c:auto val="1"/>
        <c:lblAlgn val="ctr"/>
        <c:lblOffset val="100"/>
      </c:catAx>
      <c:valAx>
        <c:axId val="61462016"/>
        <c:scaling>
          <c:orientation val="minMax"/>
        </c:scaling>
        <c:axPos val="l"/>
        <c:majorGridlines/>
        <c:numFmt formatCode="_(&quot;$&quot;* #,##0_);_(&quot;$&quot;* \(#,##0\);_(&quot;$&quot;* &quot;-&quot;??_);_(@_)" sourceLinked="1"/>
        <c:tickLblPos val="nextTo"/>
        <c:crossAx val="614475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tx>
            <c:strRef>
              <c:f>'Bad Portfolio'!$B$165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Portfolio'!$A$166:$A$215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Portfolio'!$B$166:$B$215</c:f>
              <c:numCache>
                <c:formatCode>_("$"* #,##0_);_("$"* \(#,##0\);_("$"* "-"??_);_(@_)</c:formatCode>
                <c:ptCount val="50"/>
              </c:numCache>
            </c:numRef>
          </c:val>
        </c:ser>
        <c:ser>
          <c:idx val="2"/>
          <c:order val="1"/>
          <c:tx>
            <c:strRef>
              <c:f>'Bad Portfolio'!$C$165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Portfolio'!$A$166:$A$215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Portfolio'!$C$166:$C$215</c:f>
              <c:numCache>
                <c:formatCode>_("$"* #,##0_);_("$"* \(#,##0\);_("$"* "-"??_);_(@_)</c:formatCode>
                <c:ptCount val="50"/>
              </c:numCache>
            </c:numRef>
          </c:val>
        </c:ser>
        <c:ser>
          <c:idx val="3"/>
          <c:order val="2"/>
          <c:tx>
            <c:strRef>
              <c:f>'Bad Portfolio'!$D$165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Portfolio'!$A$166:$A$215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Portfolio'!$D$166:$D$215</c:f>
              <c:numCache>
                <c:formatCode>_("$"* #,##0_);_("$"* \(#,##0\);_("$"* "-"???_);_(@_)</c:formatCode>
                <c:ptCount val="50"/>
              </c:numCache>
            </c:numRef>
          </c:val>
        </c:ser>
        <c:marker val="1"/>
        <c:axId val="61521920"/>
        <c:axId val="61523840"/>
      </c:lineChart>
      <c:catAx>
        <c:axId val="61521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Media Spend</a:t>
                </a:r>
              </a:p>
            </c:rich>
          </c:tx>
        </c:title>
        <c:numFmt formatCode="_(&quot;$&quot;* #,##0_);_(&quot;$&quot;* \(#,##0\);_(&quot;$&quot;* &quot;-&quot;??_);_(@_)" sourceLinked="1"/>
        <c:tickLblPos val="nextTo"/>
        <c:crossAx val="61523840"/>
        <c:crosses val="autoZero"/>
        <c:auto val="1"/>
        <c:lblAlgn val="ctr"/>
        <c:lblOffset val="100"/>
      </c:catAx>
      <c:valAx>
        <c:axId val="61523840"/>
        <c:scaling>
          <c:orientation val="minMax"/>
        </c:scaling>
        <c:axPos val="l"/>
        <c:majorGridlines/>
        <c:numFmt formatCode="_(&quot;$&quot;* #,##0_);_(&quot;$&quot;* \(#,##0\);_(&quot;$&quot;* &quot;-&quot;??_);_(@_)" sourceLinked="1"/>
        <c:tickLblPos val="nextTo"/>
        <c:crossAx val="615219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Sales &amp; Cost to Advertiser vs Media Spend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'Bad Portfolio'!$B$56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Portfolio'!$A$57:$A$106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Portfolio'!$B$57:$B$106</c:f>
              <c:numCache>
                <c:formatCode>_("$"* #,##0_);_("$"* \(#,##0\);_("$"* "-"??_);_(@_)</c:formatCode>
                <c:ptCount val="50"/>
              </c:numCache>
            </c:numRef>
          </c:val>
        </c:ser>
        <c:ser>
          <c:idx val="2"/>
          <c:order val="1"/>
          <c:tx>
            <c:strRef>
              <c:f>'Bad Portfolio'!$C$56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Portfolio'!$A$57:$A$106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Portfolio'!$C$57:$C$106</c:f>
              <c:numCache>
                <c:formatCode>_("$"* #,##0_);_("$"* \(#,##0\);_("$"* "-"??_);_(@_)</c:formatCode>
                <c:ptCount val="50"/>
              </c:numCache>
            </c:numRef>
          </c:val>
        </c:ser>
        <c:marker val="1"/>
        <c:axId val="61549184"/>
        <c:axId val="61584128"/>
      </c:lineChart>
      <c:catAx>
        <c:axId val="61549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Media Spend</a:t>
                </a:r>
              </a:p>
            </c:rich>
          </c:tx>
        </c:title>
        <c:numFmt formatCode="_(&quot;$&quot;* #,##0_);_(&quot;$&quot;* \(#,##0\);_(&quot;$&quot;* &quot;-&quot;??_);_(@_)" sourceLinked="1"/>
        <c:majorTickMark val="none"/>
        <c:tickLblPos val="nextTo"/>
        <c:crossAx val="61584128"/>
        <c:crosses val="autoZero"/>
        <c:auto val="1"/>
        <c:lblAlgn val="ctr"/>
        <c:lblOffset val="100"/>
      </c:catAx>
      <c:valAx>
        <c:axId val="61584128"/>
        <c:scaling>
          <c:orientation val="minMax"/>
        </c:scaling>
        <c:axPos val="l"/>
        <c:majorGridlines/>
        <c:numFmt formatCode="_(&quot;$&quot;* #,##0_);_(&quot;$&quot;* \(#,##0\);_(&quot;$&quot;* &quot;-&quot;??_);_(@_)" sourceLinked="1"/>
        <c:tickLblPos val="nextTo"/>
        <c:crossAx val="615491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Vendor Revenue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'Bad Portfolio'!$B$111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'Bad Portfolio'!$A$112:$A$161</c:f>
              <c:numCache>
                <c:formatCode>_("$"* #,##0_);_("$"* \(#,##0\);_("$"* "-"??_);_(@_)</c:formatCode>
                <c:ptCount val="50"/>
              </c:numCache>
            </c:numRef>
          </c:cat>
          <c:val>
            <c:numRef>
              <c:f>'Bad Portfolio'!$B$112:$B$161</c:f>
              <c:numCache>
                <c:formatCode>_("$"* #,##0_);_("$"* \(#,##0\);_("$"* "-"??_);_(@_)</c:formatCode>
                <c:ptCount val="50"/>
              </c:numCache>
            </c:numRef>
          </c:val>
        </c:ser>
        <c:marker val="1"/>
        <c:axId val="61677952"/>
        <c:axId val="61679872"/>
      </c:lineChart>
      <c:catAx>
        <c:axId val="61677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Media Spend</a:t>
                </a:r>
              </a:p>
            </c:rich>
          </c:tx>
        </c:title>
        <c:numFmt formatCode="_(&quot;$&quot;* #,##0_);_(&quot;$&quot;* \(#,##0\);_(&quot;$&quot;* &quot;-&quot;??_);_(@_)" sourceLinked="1"/>
        <c:tickLblPos val="nextTo"/>
        <c:crossAx val="61679872"/>
        <c:crosses val="autoZero"/>
        <c:auto val="1"/>
        <c:lblAlgn val="ctr"/>
        <c:lblOffset val="100"/>
      </c:catAx>
      <c:valAx>
        <c:axId val="61679872"/>
        <c:scaling>
          <c:orientation val="minMax"/>
        </c:scaling>
        <c:axPos val="l"/>
        <c:majorGridlines/>
        <c:numFmt formatCode="_(&quot;$&quot;* #,##0_);_(&quot;$&quot;* \(#,##0\);_(&quot;$&quot;* &quot;-&quot;??_);_(@_)" sourceLinked="1"/>
        <c:tickLblPos val="nextTo"/>
        <c:crossAx val="6167795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0</xdr:row>
      <xdr:rowOff>9525</xdr:rowOff>
    </xdr:from>
    <xdr:to>
      <xdr:col>28</xdr:col>
      <xdr:colOff>238125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104775</xdr:colOff>
      <xdr:row>20</xdr:row>
      <xdr:rowOff>161925</xdr:rowOff>
    </xdr:from>
    <xdr:to>
      <xdr:col>28</xdr:col>
      <xdr:colOff>257175</xdr:colOff>
      <xdr:row>45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114300</xdr:colOff>
      <xdr:row>45</xdr:row>
      <xdr:rowOff>9525</xdr:rowOff>
    </xdr:from>
    <xdr:to>
      <xdr:col>28</xdr:col>
      <xdr:colOff>266700</xdr:colOff>
      <xdr:row>66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57150</xdr:colOff>
      <xdr:row>67</xdr:row>
      <xdr:rowOff>28575</xdr:rowOff>
    </xdr:from>
    <xdr:to>
      <xdr:col>28</xdr:col>
      <xdr:colOff>209550</xdr:colOff>
      <xdr:row>88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752474</xdr:colOff>
      <xdr:row>56</xdr:row>
      <xdr:rowOff>180974</xdr:rowOff>
    </xdr:from>
    <xdr:to>
      <xdr:col>8</xdr:col>
      <xdr:colOff>685799</xdr:colOff>
      <xdr:row>79</xdr:row>
      <xdr:rowOff>171449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752474</xdr:colOff>
      <xdr:row>108</xdr:row>
      <xdr:rowOff>180975</xdr:rowOff>
    </xdr:from>
    <xdr:to>
      <xdr:col>8</xdr:col>
      <xdr:colOff>285749</xdr:colOff>
      <xdr:row>128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752474</xdr:colOff>
      <xdr:row>190</xdr:row>
      <xdr:rowOff>85725</xdr:rowOff>
    </xdr:from>
    <xdr:to>
      <xdr:col>9</xdr:col>
      <xdr:colOff>304799</xdr:colOff>
      <xdr:row>214</xdr:row>
      <xdr:rowOff>66675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85</xdr:row>
      <xdr:rowOff>0</xdr:rowOff>
    </xdr:from>
    <xdr:to>
      <xdr:col>8</xdr:col>
      <xdr:colOff>1181100</xdr:colOff>
      <xdr:row>107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131</xdr:row>
      <xdr:rowOff>0</xdr:rowOff>
    </xdr:from>
    <xdr:to>
      <xdr:col>10</xdr:col>
      <xdr:colOff>514350</xdr:colOff>
      <xdr:row>150</xdr:row>
      <xdr:rowOff>57150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B5" sqref="B5"/>
    </sheetView>
  </sheetViews>
  <sheetFormatPr defaultRowHeight="15"/>
  <cols>
    <col min="1" max="1" width="18.7109375" style="2" bestFit="1" customWidth="1"/>
    <col min="2" max="2" width="23.28515625" bestFit="1" customWidth="1"/>
    <col min="3" max="3" width="12.5703125" style="1" bestFit="1" customWidth="1"/>
    <col min="4" max="4" width="16.85546875" bestFit="1" customWidth="1"/>
    <col min="5" max="5" width="18.7109375" style="2" customWidth="1"/>
    <col min="6" max="6" width="18.5703125" style="2" bestFit="1" customWidth="1"/>
    <col min="7" max="7" width="23.42578125" style="2" bestFit="1" customWidth="1"/>
    <col min="8" max="8" width="21.7109375" style="9" bestFit="1" customWidth="1"/>
    <col min="9" max="9" width="15.28515625" bestFit="1" customWidth="1"/>
    <col min="10" max="10" width="12.5703125" bestFit="1" customWidth="1"/>
  </cols>
  <sheetData>
    <row r="1" spans="1:10">
      <c r="A1" s="2" t="s">
        <v>1</v>
      </c>
      <c r="B1" t="s">
        <v>4</v>
      </c>
      <c r="C1" s="1" t="s">
        <v>9</v>
      </c>
      <c r="D1" t="s">
        <v>5</v>
      </c>
      <c r="E1" s="2" t="s">
        <v>6</v>
      </c>
      <c r="F1" s="2" t="s">
        <v>7</v>
      </c>
      <c r="G1" s="2" t="s">
        <v>2</v>
      </c>
      <c r="H1" s="9" t="s">
        <v>3</v>
      </c>
      <c r="I1" s="2" t="s">
        <v>8</v>
      </c>
      <c r="J1" s="2"/>
    </row>
    <row r="2" spans="1:10">
      <c r="A2" s="2">
        <f>SUM(C$2:C2)</f>
        <v>10000</v>
      </c>
      <c r="B2">
        <v>0.5</v>
      </c>
      <c r="C2" s="1">
        <v>10000</v>
      </c>
      <c r="D2" s="1">
        <f>C2/B2</f>
        <v>20000</v>
      </c>
      <c r="E2" s="2">
        <f t="shared" ref="E2:E33" si="0">(D2-C2)</f>
        <v>10000</v>
      </c>
      <c r="F2" s="2">
        <f>E2</f>
        <v>10000</v>
      </c>
      <c r="G2" s="9">
        <f t="shared" ref="G2:G33" si="1">ROUND(D2/100,0)</f>
        <v>200</v>
      </c>
      <c r="H2" s="9">
        <f>G2</f>
        <v>200</v>
      </c>
      <c r="I2" s="3">
        <f>E2/G2</f>
        <v>50</v>
      </c>
      <c r="J2" s="3"/>
    </row>
    <row r="3" spans="1:10">
      <c r="A3" s="2">
        <f>SUM(C$2:C3)</f>
        <v>20000</v>
      </c>
      <c r="B3">
        <f>B2+0.03</f>
        <v>0.53</v>
      </c>
      <c r="C3" s="1">
        <v>10000</v>
      </c>
      <c r="D3" s="1">
        <f t="shared" ref="D3:D29" si="2">C3/B3</f>
        <v>18867.924528301886</v>
      </c>
      <c r="E3" s="2">
        <f t="shared" si="0"/>
        <v>8867.9245283018863</v>
      </c>
      <c r="F3" s="2">
        <f>F2+E3</f>
        <v>18867.924528301886</v>
      </c>
      <c r="G3" s="9">
        <f t="shared" si="1"/>
        <v>189</v>
      </c>
      <c r="H3" s="9">
        <f>G3+H2</f>
        <v>389</v>
      </c>
      <c r="I3" s="3">
        <f t="shared" ref="I3:I38" si="3">E3/G3</f>
        <v>46.920235599480883</v>
      </c>
      <c r="J3" s="3"/>
    </row>
    <row r="4" spans="1:10">
      <c r="A4" s="2">
        <f>SUM(C$2:C4)</f>
        <v>30000</v>
      </c>
      <c r="B4">
        <f t="shared" ref="B4:B19" si="4">B3+0.03</f>
        <v>0.56000000000000005</v>
      </c>
      <c r="C4" s="1">
        <v>10000</v>
      </c>
      <c r="D4" s="1">
        <f t="shared" si="2"/>
        <v>17857.142857142855</v>
      </c>
      <c r="E4" s="2">
        <f t="shared" si="0"/>
        <v>7857.1428571428551</v>
      </c>
      <c r="F4" s="2">
        <f t="shared" ref="F4:F51" si="5">F3+E4</f>
        <v>26725.067385444741</v>
      </c>
      <c r="G4" s="9">
        <f t="shared" si="1"/>
        <v>179</v>
      </c>
      <c r="H4" s="9">
        <f t="shared" ref="H4:H51" si="6">G4+H3</f>
        <v>568</v>
      </c>
      <c r="I4" s="3">
        <f t="shared" si="3"/>
        <v>43.894652833200304</v>
      </c>
      <c r="J4" s="3"/>
    </row>
    <row r="5" spans="1:10">
      <c r="A5" s="2">
        <f>SUM(C$2:C5)</f>
        <v>40000</v>
      </c>
      <c r="B5">
        <f t="shared" si="4"/>
        <v>0.59000000000000008</v>
      </c>
      <c r="C5" s="1">
        <v>10000</v>
      </c>
      <c r="D5" s="1">
        <f t="shared" si="2"/>
        <v>16949.152542372878</v>
      </c>
      <c r="E5" s="2">
        <f t="shared" si="0"/>
        <v>6949.1525423728781</v>
      </c>
      <c r="F5" s="2">
        <f t="shared" si="5"/>
        <v>33674.219927817619</v>
      </c>
      <c r="G5" s="9">
        <f t="shared" si="1"/>
        <v>169</v>
      </c>
      <c r="H5" s="9">
        <f t="shared" si="6"/>
        <v>737</v>
      </c>
      <c r="I5" s="3">
        <f t="shared" si="3"/>
        <v>41.119245812857265</v>
      </c>
      <c r="J5" s="3"/>
    </row>
    <row r="6" spans="1:10">
      <c r="A6" s="2">
        <f>SUM(C$2:C6)</f>
        <v>50000</v>
      </c>
      <c r="B6">
        <f t="shared" si="4"/>
        <v>0.62000000000000011</v>
      </c>
      <c r="C6" s="1">
        <v>10000</v>
      </c>
      <c r="D6" s="1">
        <f t="shared" si="2"/>
        <v>16129.032258064513</v>
      </c>
      <c r="E6" s="2">
        <f t="shared" si="0"/>
        <v>6129.0322580645134</v>
      </c>
      <c r="F6" s="2">
        <f t="shared" si="5"/>
        <v>39803.252185882135</v>
      </c>
      <c r="G6" s="9">
        <f t="shared" si="1"/>
        <v>161</v>
      </c>
      <c r="H6" s="9">
        <f t="shared" si="6"/>
        <v>898</v>
      </c>
      <c r="I6" s="3">
        <f t="shared" si="3"/>
        <v>38.06852334201561</v>
      </c>
      <c r="J6" s="3"/>
    </row>
    <row r="7" spans="1:10">
      <c r="A7" s="2">
        <f>SUM(C$2:C7)</f>
        <v>60000</v>
      </c>
      <c r="B7">
        <f t="shared" si="4"/>
        <v>0.65000000000000013</v>
      </c>
      <c r="C7" s="1">
        <v>10000</v>
      </c>
      <c r="D7" s="1">
        <f t="shared" si="2"/>
        <v>15384.615384615381</v>
      </c>
      <c r="E7" s="2">
        <f t="shared" si="0"/>
        <v>5384.6153846153811</v>
      </c>
      <c r="F7" s="2">
        <f t="shared" si="5"/>
        <v>45187.867570497518</v>
      </c>
      <c r="G7" s="9">
        <f t="shared" si="1"/>
        <v>154</v>
      </c>
      <c r="H7" s="9">
        <f t="shared" si="6"/>
        <v>1052</v>
      </c>
      <c r="I7" s="3">
        <f t="shared" si="3"/>
        <v>34.965034965034945</v>
      </c>
      <c r="J7" s="3"/>
    </row>
    <row r="8" spans="1:10">
      <c r="A8" s="2">
        <f>SUM(C$2:C8)</f>
        <v>70000</v>
      </c>
      <c r="B8">
        <f t="shared" si="4"/>
        <v>0.68000000000000016</v>
      </c>
      <c r="C8" s="1">
        <v>10000</v>
      </c>
      <c r="D8" s="1">
        <f t="shared" si="2"/>
        <v>14705.882352941173</v>
      </c>
      <c r="E8" s="2">
        <f t="shared" si="0"/>
        <v>4705.8823529411729</v>
      </c>
      <c r="F8" s="2">
        <f t="shared" si="5"/>
        <v>49893.749923438692</v>
      </c>
      <c r="G8" s="9">
        <f t="shared" si="1"/>
        <v>147</v>
      </c>
      <c r="H8" s="9">
        <f t="shared" si="6"/>
        <v>1199</v>
      </c>
      <c r="I8" s="3">
        <f t="shared" si="3"/>
        <v>32.012805122048796</v>
      </c>
      <c r="J8" s="3"/>
    </row>
    <row r="9" spans="1:10">
      <c r="A9" s="2">
        <f>SUM(C$2:C9)</f>
        <v>80000</v>
      </c>
      <c r="B9">
        <f t="shared" si="4"/>
        <v>0.71000000000000019</v>
      </c>
      <c r="C9" s="1">
        <v>10000</v>
      </c>
      <c r="D9" s="1">
        <f t="shared" si="2"/>
        <v>14084.507042253517</v>
      </c>
      <c r="E9" s="2">
        <f t="shared" si="0"/>
        <v>4084.5070422535173</v>
      </c>
      <c r="F9" s="2">
        <f t="shared" si="5"/>
        <v>53978.256965692213</v>
      </c>
      <c r="G9" s="9">
        <f t="shared" si="1"/>
        <v>141</v>
      </c>
      <c r="H9" s="9">
        <f t="shared" si="6"/>
        <v>1340</v>
      </c>
      <c r="I9" s="3">
        <f t="shared" si="3"/>
        <v>28.968135051443387</v>
      </c>
      <c r="J9" s="3"/>
    </row>
    <row r="10" spans="1:10">
      <c r="A10" s="2">
        <f>SUM(C$2:C10)</f>
        <v>90000</v>
      </c>
      <c r="B10">
        <f t="shared" si="4"/>
        <v>0.74000000000000021</v>
      </c>
      <c r="C10" s="1">
        <v>10000</v>
      </c>
      <c r="D10" s="1">
        <f t="shared" si="2"/>
        <v>13513.51351351351</v>
      </c>
      <c r="E10" s="2">
        <f t="shared" si="0"/>
        <v>3513.5135135135097</v>
      </c>
      <c r="F10" s="2">
        <f t="shared" si="5"/>
        <v>57491.770479205719</v>
      </c>
      <c r="G10" s="9">
        <f t="shared" si="1"/>
        <v>135</v>
      </c>
      <c r="H10" s="9">
        <f t="shared" si="6"/>
        <v>1475</v>
      </c>
      <c r="I10" s="3">
        <f t="shared" si="3"/>
        <v>26.026026026025999</v>
      </c>
      <c r="J10" s="3"/>
    </row>
    <row r="11" spans="1:10">
      <c r="A11" s="2">
        <f>SUM(C$2:C11)</f>
        <v>100000</v>
      </c>
      <c r="B11">
        <f t="shared" si="4"/>
        <v>0.77000000000000024</v>
      </c>
      <c r="C11" s="1">
        <v>10000</v>
      </c>
      <c r="D11" s="1">
        <f t="shared" si="2"/>
        <v>12987.012987012982</v>
      </c>
      <c r="E11" s="2">
        <f t="shared" si="0"/>
        <v>2987.0129870129822</v>
      </c>
      <c r="F11" s="2">
        <f t="shared" si="5"/>
        <v>60478.783466218702</v>
      </c>
      <c r="G11" s="9">
        <f t="shared" si="1"/>
        <v>130</v>
      </c>
      <c r="H11" s="9">
        <f t="shared" si="6"/>
        <v>1605</v>
      </c>
      <c r="I11" s="3">
        <f t="shared" si="3"/>
        <v>22.977022977022941</v>
      </c>
      <c r="J11" s="3"/>
    </row>
    <row r="12" spans="1:10">
      <c r="A12" s="2">
        <f>SUM(C$2:C12)</f>
        <v>110000</v>
      </c>
      <c r="B12">
        <f t="shared" si="4"/>
        <v>0.80000000000000027</v>
      </c>
      <c r="C12" s="1">
        <v>10000</v>
      </c>
      <c r="D12" s="1">
        <f t="shared" si="2"/>
        <v>12499.999999999996</v>
      </c>
      <c r="E12" s="2">
        <f t="shared" si="0"/>
        <v>2499.9999999999964</v>
      </c>
      <c r="F12" s="2">
        <f t="shared" si="5"/>
        <v>62978.783466218694</v>
      </c>
      <c r="G12" s="9">
        <f t="shared" si="1"/>
        <v>125</v>
      </c>
      <c r="H12" s="9">
        <f t="shared" si="6"/>
        <v>1730</v>
      </c>
      <c r="I12" s="3">
        <f t="shared" si="3"/>
        <v>19.999999999999972</v>
      </c>
      <c r="J12" s="3"/>
    </row>
    <row r="13" spans="1:10">
      <c r="A13" s="2">
        <f>SUM(C$2:C13)</f>
        <v>120000</v>
      </c>
      <c r="B13">
        <f t="shared" si="4"/>
        <v>0.83000000000000029</v>
      </c>
      <c r="C13" s="1">
        <v>10000</v>
      </c>
      <c r="D13" s="1">
        <f t="shared" si="2"/>
        <v>12048.192771084334</v>
      </c>
      <c r="E13" s="2">
        <f t="shared" si="0"/>
        <v>2048.1927710843338</v>
      </c>
      <c r="F13" s="2">
        <f t="shared" si="5"/>
        <v>65026.976237303024</v>
      </c>
      <c r="G13" s="9">
        <f t="shared" si="1"/>
        <v>120</v>
      </c>
      <c r="H13" s="9">
        <f t="shared" si="6"/>
        <v>1850</v>
      </c>
      <c r="I13" s="3">
        <f t="shared" si="3"/>
        <v>17.068273092369449</v>
      </c>
      <c r="J13" s="3"/>
    </row>
    <row r="14" spans="1:10">
      <c r="A14" s="2">
        <f>SUM(C$2:C14)</f>
        <v>130000</v>
      </c>
      <c r="B14">
        <f t="shared" si="4"/>
        <v>0.86000000000000032</v>
      </c>
      <c r="C14" s="1">
        <v>10000</v>
      </c>
      <c r="D14" s="1">
        <f t="shared" si="2"/>
        <v>11627.906976744182</v>
      </c>
      <c r="E14" s="2">
        <f t="shared" si="0"/>
        <v>1627.9069767441815</v>
      </c>
      <c r="F14" s="2">
        <f t="shared" si="5"/>
        <v>66654.883214047208</v>
      </c>
      <c r="G14" s="9">
        <f t="shared" si="1"/>
        <v>116</v>
      </c>
      <c r="H14" s="9">
        <f t="shared" si="6"/>
        <v>1966</v>
      </c>
      <c r="I14" s="3">
        <f t="shared" si="3"/>
        <v>14.033680834001565</v>
      </c>
      <c r="J14" s="3"/>
    </row>
    <row r="15" spans="1:10">
      <c r="A15" s="2">
        <f>SUM(C$2:C15)</f>
        <v>140000</v>
      </c>
      <c r="B15">
        <f t="shared" si="4"/>
        <v>0.89000000000000035</v>
      </c>
      <c r="C15" s="1">
        <v>10000</v>
      </c>
      <c r="D15" s="1">
        <f t="shared" si="2"/>
        <v>11235.955056179771</v>
      </c>
      <c r="E15" s="2">
        <f t="shared" si="0"/>
        <v>1235.9550561797714</v>
      </c>
      <c r="F15" s="2">
        <f t="shared" si="5"/>
        <v>67890.838270226974</v>
      </c>
      <c r="G15" s="9">
        <f t="shared" si="1"/>
        <v>112</v>
      </c>
      <c r="H15" s="9">
        <f t="shared" si="6"/>
        <v>2078</v>
      </c>
      <c r="I15" s="3">
        <f t="shared" si="3"/>
        <v>11.035313001605102</v>
      </c>
      <c r="J15" s="3"/>
    </row>
    <row r="16" spans="1:10">
      <c r="A16" s="2">
        <f>SUM(C$2:C16)</f>
        <v>150000</v>
      </c>
      <c r="B16">
        <f t="shared" si="4"/>
        <v>0.92000000000000037</v>
      </c>
      <c r="C16" s="1">
        <v>10000</v>
      </c>
      <c r="D16" s="1">
        <f t="shared" si="2"/>
        <v>10869.5652173913</v>
      </c>
      <c r="E16" s="2">
        <f t="shared" si="0"/>
        <v>869.56521739130039</v>
      </c>
      <c r="F16" s="2">
        <f t="shared" si="5"/>
        <v>68760.40348761827</v>
      </c>
      <c r="G16" s="9">
        <f t="shared" si="1"/>
        <v>109</v>
      </c>
      <c r="H16" s="9">
        <f t="shared" si="6"/>
        <v>2187</v>
      </c>
      <c r="I16" s="3">
        <f t="shared" si="3"/>
        <v>7.9776625448743159</v>
      </c>
      <c r="J16" s="3"/>
    </row>
    <row r="17" spans="1:10">
      <c r="A17" s="2">
        <f>SUM(C$2:C17)</f>
        <v>160000</v>
      </c>
      <c r="B17">
        <f t="shared" si="4"/>
        <v>0.9500000000000004</v>
      </c>
      <c r="C17" s="1">
        <v>10000</v>
      </c>
      <c r="D17" s="1">
        <f t="shared" si="2"/>
        <v>10526.31578947368</v>
      </c>
      <c r="E17" s="2">
        <f t="shared" si="0"/>
        <v>526.31578947367962</v>
      </c>
      <c r="F17" s="2">
        <f t="shared" si="5"/>
        <v>69286.71927709195</v>
      </c>
      <c r="G17" s="9">
        <f t="shared" si="1"/>
        <v>105</v>
      </c>
      <c r="H17" s="9">
        <f t="shared" si="6"/>
        <v>2292</v>
      </c>
      <c r="I17" s="3">
        <f t="shared" si="3"/>
        <v>5.0125313283207582</v>
      </c>
      <c r="J17" s="3"/>
    </row>
    <row r="18" spans="1:10">
      <c r="A18" s="2">
        <f>SUM(C$2:C18)</f>
        <v>170000</v>
      </c>
      <c r="B18">
        <f t="shared" si="4"/>
        <v>0.98000000000000043</v>
      </c>
      <c r="C18" s="1">
        <v>10000</v>
      </c>
      <c r="D18" s="1">
        <f t="shared" si="2"/>
        <v>10204.081632653057</v>
      </c>
      <c r="E18" s="2">
        <f t="shared" si="0"/>
        <v>204.08163265305666</v>
      </c>
      <c r="F18" s="2">
        <f t="shared" si="5"/>
        <v>69490.800909745012</v>
      </c>
      <c r="G18" s="9">
        <f t="shared" si="1"/>
        <v>102</v>
      </c>
      <c r="H18" s="9">
        <f t="shared" si="6"/>
        <v>2394</v>
      </c>
      <c r="I18" s="3">
        <f t="shared" si="3"/>
        <v>2.0008003201280062</v>
      </c>
      <c r="J18" s="3"/>
    </row>
    <row r="19" spans="1:10">
      <c r="A19" s="2">
        <f>SUM(C$2:C19)</f>
        <v>180000</v>
      </c>
      <c r="B19">
        <f t="shared" si="4"/>
        <v>1.0100000000000005</v>
      </c>
      <c r="C19" s="1">
        <v>10000</v>
      </c>
      <c r="D19" s="1">
        <f t="shared" si="2"/>
        <v>9900.9900990098959</v>
      </c>
      <c r="E19" s="2">
        <f t="shared" si="0"/>
        <v>-99.009900990104143</v>
      </c>
      <c r="F19" s="2">
        <f t="shared" si="5"/>
        <v>69391.79100875491</v>
      </c>
      <c r="G19" s="9">
        <f t="shared" si="1"/>
        <v>99</v>
      </c>
      <c r="H19" s="9">
        <f t="shared" si="6"/>
        <v>2493</v>
      </c>
      <c r="I19" s="3">
        <f t="shared" si="3"/>
        <v>-1.000100010001052</v>
      </c>
      <c r="J19" s="3"/>
    </row>
    <row r="20" spans="1:10">
      <c r="A20" s="2">
        <f>SUM(C$2:C20)</f>
        <v>190000</v>
      </c>
      <c r="B20">
        <f>B19+0.05</f>
        <v>1.0600000000000005</v>
      </c>
      <c r="C20" s="1">
        <v>10000</v>
      </c>
      <c r="D20" s="1">
        <f t="shared" si="2"/>
        <v>9433.9622641509395</v>
      </c>
      <c r="E20" s="2">
        <f t="shared" si="0"/>
        <v>-566.03773584906048</v>
      </c>
      <c r="F20" s="2">
        <f t="shared" si="5"/>
        <v>68825.753272905844</v>
      </c>
      <c r="G20" s="9">
        <f t="shared" si="1"/>
        <v>94</v>
      </c>
      <c r="H20" s="9">
        <f t="shared" si="6"/>
        <v>2587</v>
      </c>
      <c r="I20" s="3">
        <f t="shared" si="3"/>
        <v>-6.0216780409474522</v>
      </c>
      <c r="J20" s="3"/>
    </row>
    <row r="21" spans="1:10" s="4" customFormat="1">
      <c r="A21" s="6">
        <f>SUM(C$2:C21)</f>
        <v>200000</v>
      </c>
      <c r="B21">
        <f t="shared" ref="B21:B36" si="7">B20+0.05</f>
        <v>1.1100000000000005</v>
      </c>
      <c r="C21" s="1">
        <v>10000</v>
      </c>
      <c r="D21" s="5">
        <f t="shared" si="2"/>
        <v>9009.0090090090052</v>
      </c>
      <c r="E21" s="2">
        <f t="shared" si="0"/>
        <v>-990.99099099099476</v>
      </c>
      <c r="F21" s="6">
        <f t="shared" si="5"/>
        <v>67834.762281914853</v>
      </c>
      <c r="G21" s="9">
        <f t="shared" si="1"/>
        <v>90</v>
      </c>
      <c r="H21" s="9">
        <f t="shared" si="6"/>
        <v>2677</v>
      </c>
      <c r="I21" s="3">
        <f t="shared" si="3"/>
        <v>-11.011011011011053</v>
      </c>
      <c r="J21" s="8"/>
    </row>
    <row r="22" spans="1:10" s="4" customFormat="1">
      <c r="A22" s="6">
        <f>SUM(C$2:C22)</f>
        <v>210000</v>
      </c>
      <c r="B22">
        <f t="shared" si="7"/>
        <v>1.1600000000000006</v>
      </c>
      <c r="C22" s="1">
        <v>10000</v>
      </c>
      <c r="D22" s="5">
        <f t="shared" si="2"/>
        <v>8620.6896551724094</v>
      </c>
      <c r="E22" s="2">
        <f t="shared" si="0"/>
        <v>-1379.3103448275906</v>
      </c>
      <c r="F22" s="6">
        <f t="shared" si="5"/>
        <v>66455.451937087259</v>
      </c>
      <c r="G22" s="9">
        <f t="shared" si="1"/>
        <v>86</v>
      </c>
      <c r="H22" s="9">
        <f t="shared" si="6"/>
        <v>2763</v>
      </c>
      <c r="I22" s="3">
        <f t="shared" si="3"/>
        <v>-16.038492381716171</v>
      </c>
      <c r="J22" s="8"/>
    </row>
    <row r="23" spans="1:10" s="4" customFormat="1">
      <c r="A23" s="6">
        <f>SUM(C$2:C23)</f>
        <v>220000</v>
      </c>
      <c r="B23">
        <f t="shared" si="7"/>
        <v>1.2100000000000006</v>
      </c>
      <c r="C23" s="1">
        <v>10000</v>
      </c>
      <c r="D23" s="5">
        <f t="shared" si="2"/>
        <v>8264.4628099173515</v>
      </c>
      <c r="E23" s="2">
        <f t="shared" si="0"/>
        <v>-1735.5371900826485</v>
      </c>
      <c r="F23" s="6">
        <f t="shared" si="5"/>
        <v>64719.914747004608</v>
      </c>
      <c r="G23" s="9">
        <f t="shared" si="1"/>
        <v>83</v>
      </c>
      <c r="H23" s="9">
        <f t="shared" si="6"/>
        <v>2846</v>
      </c>
      <c r="I23" s="3">
        <f t="shared" si="3"/>
        <v>-20.910086627501791</v>
      </c>
      <c r="J23" s="8"/>
    </row>
    <row r="24" spans="1:10" s="4" customFormat="1">
      <c r="A24" s="6">
        <f>SUM(C$2:C24)</f>
        <v>230000</v>
      </c>
      <c r="B24">
        <f t="shared" si="7"/>
        <v>1.2600000000000007</v>
      </c>
      <c r="C24" s="1">
        <v>10000</v>
      </c>
      <c r="D24" s="5">
        <f t="shared" si="2"/>
        <v>7936.5079365079318</v>
      </c>
      <c r="E24" s="2">
        <f t="shared" si="0"/>
        <v>-2063.4920634920682</v>
      </c>
      <c r="F24" s="6">
        <f t="shared" si="5"/>
        <v>62656.422683512537</v>
      </c>
      <c r="G24" s="9">
        <f t="shared" si="1"/>
        <v>79</v>
      </c>
      <c r="H24" s="9">
        <f t="shared" si="6"/>
        <v>2925</v>
      </c>
      <c r="I24" s="3">
        <f t="shared" si="3"/>
        <v>-26.120152702431241</v>
      </c>
      <c r="J24" s="8"/>
    </row>
    <row r="25" spans="1:10" s="4" customFormat="1">
      <c r="A25" s="6">
        <f>SUM(C$2:C25)</f>
        <v>240000</v>
      </c>
      <c r="B25">
        <f t="shared" si="7"/>
        <v>1.3100000000000007</v>
      </c>
      <c r="C25" s="1">
        <v>10000</v>
      </c>
      <c r="D25" s="5">
        <f t="shared" si="2"/>
        <v>7633.587786259538</v>
      </c>
      <c r="E25" s="2">
        <f t="shared" si="0"/>
        <v>-2366.412213740462</v>
      </c>
      <c r="F25" s="6">
        <f t="shared" si="5"/>
        <v>60290.010469772074</v>
      </c>
      <c r="G25" s="9">
        <f t="shared" si="1"/>
        <v>76</v>
      </c>
      <c r="H25" s="9">
        <f t="shared" si="6"/>
        <v>3001</v>
      </c>
      <c r="I25" s="3">
        <f t="shared" si="3"/>
        <v>-31.137002812374501</v>
      </c>
      <c r="J25" s="8"/>
    </row>
    <row r="26" spans="1:10" s="4" customFormat="1">
      <c r="A26" s="6">
        <f>SUM(C$2:C26)</f>
        <v>250000</v>
      </c>
      <c r="B26">
        <f t="shared" si="7"/>
        <v>1.3600000000000008</v>
      </c>
      <c r="C26" s="1">
        <v>10000</v>
      </c>
      <c r="D26" s="5">
        <f t="shared" si="2"/>
        <v>7352.9411764705837</v>
      </c>
      <c r="E26" s="2">
        <f t="shared" si="0"/>
        <v>-2647.0588235294163</v>
      </c>
      <c r="F26" s="6">
        <f t="shared" si="5"/>
        <v>57642.951646242655</v>
      </c>
      <c r="G26" s="9">
        <f t="shared" si="1"/>
        <v>74</v>
      </c>
      <c r="H26" s="9">
        <f t="shared" si="6"/>
        <v>3075</v>
      </c>
      <c r="I26" s="3">
        <f t="shared" si="3"/>
        <v>-35.77106518282995</v>
      </c>
      <c r="J26" s="8"/>
    </row>
    <row r="27" spans="1:10" s="4" customFormat="1">
      <c r="A27" s="6">
        <f>SUM(C$2:C27)</f>
        <v>260000</v>
      </c>
      <c r="B27">
        <f t="shared" si="7"/>
        <v>1.4100000000000008</v>
      </c>
      <c r="C27" s="1">
        <v>10000</v>
      </c>
      <c r="D27" s="5">
        <f t="shared" si="2"/>
        <v>7092.1985815602793</v>
      </c>
      <c r="E27" s="2">
        <f t="shared" si="0"/>
        <v>-2907.8014184397207</v>
      </c>
      <c r="F27" s="6">
        <f t="shared" si="5"/>
        <v>54735.150227802937</v>
      </c>
      <c r="G27" s="9">
        <f t="shared" si="1"/>
        <v>71</v>
      </c>
      <c r="H27" s="9">
        <f t="shared" si="6"/>
        <v>3146</v>
      </c>
      <c r="I27" s="3">
        <f t="shared" si="3"/>
        <v>-40.954949555489023</v>
      </c>
      <c r="J27" s="8"/>
    </row>
    <row r="28" spans="1:10" s="4" customFormat="1">
      <c r="A28" s="6">
        <f>SUM(C$2:C28)</f>
        <v>270000</v>
      </c>
      <c r="B28">
        <f t="shared" si="7"/>
        <v>1.4600000000000009</v>
      </c>
      <c r="C28" s="1">
        <v>10000</v>
      </c>
      <c r="D28" s="5">
        <f t="shared" si="2"/>
        <v>6849.315068493147</v>
      </c>
      <c r="E28" s="2">
        <f t="shared" si="0"/>
        <v>-3150.684931506853</v>
      </c>
      <c r="F28" s="6">
        <f t="shared" si="5"/>
        <v>51584.465296296083</v>
      </c>
      <c r="G28" s="9">
        <f t="shared" si="1"/>
        <v>68</v>
      </c>
      <c r="H28" s="9">
        <f t="shared" si="6"/>
        <v>3214</v>
      </c>
      <c r="I28" s="3">
        <f t="shared" si="3"/>
        <v>-46.333601933924307</v>
      </c>
      <c r="J28" s="8"/>
    </row>
    <row r="29" spans="1:10" s="4" customFormat="1">
      <c r="A29" s="6">
        <f>SUM(C$2:C29)</f>
        <v>280000</v>
      </c>
      <c r="B29">
        <f t="shared" si="7"/>
        <v>1.5100000000000009</v>
      </c>
      <c r="C29" s="1">
        <v>10000</v>
      </c>
      <c r="D29" s="5">
        <f t="shared" si="2"/>
        <v>6622.5165562913871</v>
      </c>
      <c r="E29" s="2">
        <f t="shared" si="0"/>
        <v>-3377.4834437086129</v>
      </c>
      <c r="F29" s="6">
        <f t="shared" si="5"/>
        <v>48206.981852587473</v>
      </c>
      <c r="G29" s="9">
        <f t="shared" si="1"/>
        <v>66</v>
      </c>
      <c r="H29" s="9">
        <f t="shared" si="6"/>
        <v>3280</v>
      </c>
      <c r="I29" s="3">
        <f t="shared" si="3"/>
        <v>-51.173991571342619</v>
      </c>
      <c r="J29" s="8"/>
    </row>
    <row r="30" spans="1:10" s="4" customFormat="1">
      <c r="A30" s="6">
        <f>SUM(C$2:C30)</f>
        <v>290000</v>
      </c>
      <c r="B30">
        <f t="shared" si="7"/>
        <v>1.5600000000000009</v>
      </c>
      <c r="C30" s="1">
        <v>10000</v>
      </c>
      <c r="D30" s="5">
        <f t="shared" ref="D30:D51" si="8">C30/B30</f>
        <v>6410.2564102564065</v>
      </c>
      <c r="E30" s="2">
        <f t="shared" si="0"/>
        <v>-3589.7435897435935</v>
      </c>
      <c r="F30" s="6">
        <f t="shared" si="5"/>
        <v>44617.238262843879</v>
      </c>
      <c r="G30" s="9">
        <f t="shared" si="1"/>
        <v>64</v>
      </c>
      <c r="H30" s="9">
        <f t="shared" si="6"/>
        <v>3344</v>
      </c>
      <c r="I30" s="3">
        <f t="shared" si="3"/>
        <v>-56.089743589743648</v>
      </c>
      <c r="J30" s="8"/>
    </row>
    <row r="31" spans="1:10" s="4" customFormat="1">
      <c r="A31" s="6">
        <f>SUM(C$2:C31)</f>
        <v>300000</v>
      </c>
      <c r="B31">
        <f t="shared" si="7"/>
        <v>1.610000000000001</v>
      </c>
      <c r="C31" s="1">
        <v>10000</v>
      </c>
      <c r="D31" s="5">
        <f t="shared" si="8"/>
        <v>6211.1801242235988</v>
      </c>
      <c r="E31" s="2">
        <f t="shared" si="0"/>
        <v>-3788.8198757764012</v>
      </c>
      <c r="F31" s="6">
        <f t="shared" si="5"/>
        <v>40828.418387067475</v>
      </c>
      <c r="G31" s="9">
        <f t="shared" si="1"/>
        <v>62</v>
      </c>
      <c r="H31" s="9">
        <f t="shared" si="6"/>
        <v>3406</v>
      </c>
      <c r="I31" s="3">
        <f t="shared" si="3"/>
        <v>-61.109997996393567</v>
      </c>
      <c r="J31" s="8"/>
    </row>
    <row r="32" spans="1:10" s="4" customFormat="1">
      <c r="A32" s="6">
        <f>SUM(C$2:C32)</f>
        <v>310000</v>
      </c>
      <c r="B32">
        <f t="shared" si="7"/>
        <v>1.660000000000001</v>
      </c>
      <c r="C32" s="1">
        <v>10000</v>
      </c>
      <c r="D32" s="5">
        <f t="shared" si="8"/>
        <v>6024.0963855421651</v>
      </c>
      <c r="E32" s="2">
        <f t="shared" si="0"/>
        <v>-3975.9036144578349</v>
      </c>
      <c r="F32" s="6">
        <f t="shared" si="5"/>
        <v>36852.51477260964</v>
      </c>
      <c r="G32" s="9">
        <f t="shared" si="1"/>
        <v>60</v>
      </c>
      <c r="H32" s="9">
        <f t="shared" si="6"/>
        <v>3466</v>
      </c>
      <c r="I32" s="3">
        <f t="shared" si="3"/>
        <v>-66.265060240963919</v>
      </c>
      <c r="J32" s="8"/>
    </row>
    <row r="33" spans="1:10" s="4" customFormat="1">
      <c r="A33" s="6">
        <f>SUM(C$2:C33)</f>
        <v>320000</v>
      </c>
      <c r="B33">
        <f t="shared" si="7"/>
        <v>1.7100000000000011</v>
      </c>
      <c r="C33" s="1">
        <v>10000</v>
      </c>
      <c r="D33" s="5">
        <f t="shared" si="8"/>
        <v>5847.9532163742651</v>
      </c>
      <c r="E33" s="2">
        <f t="shared" si="0"/>
        <v>-4152.0467836257349</v>
      </c>
      <c r="F33" s="6">
        <f t="shared" si="5"/>
        <v>32700.467988983906</v>
      </c>
      <c r="G33" s="9">
        <f t="shared" si="1"/>
        <v>58</v>
      </c>
      <c r="H33" s="9">
        <f t="shared" si="6"/>
        <v>3524</v>
      </c>
      <c r="I33" s="3">
        <f t="shared" si="3"/>
        <v>-71.587013510788537</v>
      </c>
      <c r="J33" s="8"/>
    </row>
    <row r="34" spans="1:10" s="4" customFormat="1">
      <c r="A34" s="6">
        <f>SUM(C$2:C34)</f>
        <v>330000</v>
      </c>
      <c r="B34">
        <f t="shared" si="7"/>
        <v>1.7600000000000011</v>
      </c>
      <c r="C34" s="1">
        <v>10000</v>
      </c>
      <c r="D34" s="5">
        <f t="shared" si="8"/>
        <v>5681.8181818181783</v>
      </c>
      <c r="E34" s="2">
        <f t="shared" ref="E34:E51" si="9">(D34-C34)</f>
        <v>-4318.1818181818217</v>
      </c>
      <c r="F34" s="6">
        <f t="shared" si="5"/>
        <v>28382.286170802086</v>
      </c>
      <c r="G34" s="9">
        <f t="shared" ref="G34:G51" si="10">ROUND(D34/100,0)</f>
        <v>57</v>
      </c>
      <c r="H34" s="9">
        <f t="shared" si="6"/>
        <v>3581</v>
      </c>
      <c r="I34" s="3">
        <f t="shared" si="3"/>
        <v>-75.757575757575822</v>
      </c>
      <c r="J34" s="8"/>
    </row>
    <row r="35" spans="1:10" s="4" customFormat="1">
      <c r="A35" s="6">
        <f>SUM(C$2:C35)</f>
        <v>340000</v>
      </c>
      <c r="B35">
        <f t="shared" si="7"/>
        <v>1.8100000000000012</v>
      </c>
      <c r="C35" s="1">
        <v>10000</v>
      </c>
      <c r="D35" s="5">
        <f t="shared" si="8"/>
        <v>5524.8618784530354</v>
      </c>
      <c r="E35" s="2">
        <f t="shared" si="9"/>
        <v>-4475.1381215469646</v>
      </c>
      <c r="F35" s="6">
        <f t="shared" si="5"/>
        <v>23907.14804925512</v>
      </c>
      <c r="G35" s="9">
        <f t="shared" si="10"/>
        <v>55</v>
      </c>
      <c r="H35" s="9">
        <f t="shared" si="6"/>
        <v>3636</v>
      </c>
      <c r="I35" s="3">
        <f t="shared" si="3"/>
        <v>-81.366147664490271</v>
      </c>
      <c r="J35" s="8"/>
    </row>
    <row r="36" spans="1:10" s="4" customFormat="1">
      <c r="A36" s="6">
        <f>SUM(C$2:C36)</f>
        <v>350000</v>
      </c>
      <c r="B36">
        <f t="shared" si="7"/>
        <v>1.8600000000000012</v>
      </c>
      <c r="C36" s="1">
        <v>10000</v>
      </c>
      <c r="D36" s="5">
        <f t="shared" si="8"/>
        <v>5376.3440860215023</v>
      </c>
      <c r="E36" s="2">
        <f t="shared" si="9"/>
        <v>-4623.6559139784977</v>
      </c>
      <c r="F36" s="6">
        <f t="shared" si="5"/>
        <v>19283.492135276621</v>
      </c>
      <c r="G36" s="9">
        <f t="shared" si="10"/>
        <v>54</v>
      </c>
      <c r="H36" s="9">
        <f t="shared" si="6"/>
        <v>3690</v>
      </c>
      <c r="I36" s="3">
        <f t="shared" si="3"/>
        <v>-85.623257666268472</v>
      </c>
      <c r="J36" s="8"/>
    </row>
    <row r="37" spans="1:10" s="4" customFormat="1">
      <c r="A37" s="6">
        <f>SUM(C$2:C37)</f>
        <v>360000</v>
      </c>
      <c r="B37">
        <f>B36+0.1</f>
        <v>1.9600000000000013</v>
      </c>
      <c r="C37" s="1">
        <v>10000</v>
      </c>
      <c r="D37" s="5">
        <f t="shared" si="8"/>
        <v>5102.0408163265274</v>
      </c>
      <c r="E37" s="2">
        <f t="shared" si="9"/>
        <v>-4897.9591836734726</v>
      </c>
      <c r="F37" s="6">
        <f t="shared" si="5"/>
        <v>14385.532951603149</v>
      </c>
      <c r="G37" s="9">
        <f t="shared" si="10"/>
        <v>51</v>
      </c>
      <c r="H37" s="9">
        <f t="shared" si="6"/>
        <v>3741</v>
      </c>
      <c r="I37" s="3">
        <f t="shared" si="3"/>
        <v>-96.038415366146523</v>
      </c>
      <c r="J37" s="8"/>
    </row>
    <row r="38" spans="1:10" s="4" customFormat="1">
      <c r="A38" s="6">
        <f>SUM(C$2:C38)</f>
        <v>370000</v>
      </c>
      <c r="B38">
        <f t="shared" ref="B38:B51" si="11">B37+0.1</f>
        <v>2.0600000000000014</v>
      </c>
      <c r="C38" s="1">
        <v>10000</v>
      </c>
      <c r="D38" s="5">
        <f t="shared" si="8"/>
        <v>4854.3689320388321</v>
      </c>
      <c r="E38" s="2">
        <f t="shared" si="9"/>
        <v>-5145.6310679611679</v>
      </c>
      <c r="F38" s="6">
        <f t="shared" si="5"/>
        <v>9239.9018836419818</v>
      </c>
      <c r="G38" s="9">
        <f t="shared" si="10"/>
        <v>49</v>
      </c>
      <c r="H38" s="9">
        <f t="shared" si="6"/>
        <v>3790</v>
      </c>
      <c r="I38" s="3">
        <f t="shared" si="3"/>
        <v>-105.01287893798302</v>
      </c>
      <c r="J38" s="8"/>
    </row>
    <row r="39" spans="1:10" s="4" customFormat="1">
      <c r="A39" s="6">
        <f>SUM(C$2:C39)</f>
        <v>380000</v>
      </c>
      <c r="B39">
        <f t="shared" si="11"/>
        <v>2.1600000000000015</v>
      </c>
      <c r="C39" s="1">
        <v>10000</v>
      </c>
      <c r="D39" s="5">
        <f t="shared" si="8"/>
        <v>4629.6296296296268</v>
      </c>
      <c r="E39" s="2">
        <f t="shared" si="9"/>
        <v>-5370.3703703703732</v>
      </c>
      <c r="F39" s="6">
        <f t="shared" si="5"/>
        <v>3869.5315132716087</v>
      </c>
      <c r="G39" s="9">
        <f t="shared" si="10"/>
        <v>46</v>
      </c>
      <c r="H39" s="9">
        <f t="shared" si="6"/>
        <v>3836</v>
      </c>
      <c r="I39" s="8">
        <f>E39/G39</f>
        <v>-116.74718196457333</v>
      </c>
      <c r="J39" s="8"/>
    </row>
    <row r="40" spans="1:10" s="4" customFormat="1">
      <c r="A40" s="6">
        <f>SUM(C$2:C40)</f>
        <v>390000</v>
      </c>
      <c r="B40">
        <f t="shared" si="11"/>
        <v>2.2600000000000016</v>
      </c>
      <c r="C40" s="1">
        <v>10000</v>
      </c>
      <c r="D40" s="5">
        <f t="shared" si="8"/>
        <v>4424.7787610619434</v>
      </c>
      <c r="E40" s="2">
        <f t="shared" si="9"/>
        <v>-5575.2212389380566</v>
      </c>
      <c r="F40" s="6">
        <f t="shared" si="5"/>
        <v>-1705.6897256664479</v>
      </c>
      <c r="G40" s="9">
        <f t="shared" si="10"/>
        <v>44</v>
      </c>
      <c r="H40" s="9">
        <f t="shared" si="6"/>
        <v>3880</v>
      </c>
      <c r="I40" s="8">
        <f t="shared" ref="I40:I51" si="12">E40/G40</f>
        <v>-126.70957361222855</v>
      </c>
      <c r="J40" s="8"/>
    </row>
    <row r="41" spans="1:10" s="4" customFormat="1">
      <c r="A41" s="6">
        <f>SUM(C$2:C41)</f>
        <v>400000</v>
      </c>
      <c r="B41">
        <f t="shared" si="11"/>
        <v>2.3600000000000017</v>
      </c>
      <c r="C41" s="1">
        <v>10000</v>
      </c>
      <c r="D41" s="5">
        <f t="shared" si="8"/>
        <v>4237.2881355932177</v>
      </c>
      <c r="E41" s="2">
        <f t="shared" si="9"/>
        <v>-5762.7118644067823</v>
      </c>
      <c r="F41" s="6">
        <f t="shared" si="5"/>
        <v>-7468.4015900732302</v>
      </c>
      <c r="G41" s="9">
        <f t="shared" si="10"/>
        <v>42</v>
      </c>
      <c r="H41" s="9">
        <f t="shared" si="6"/>
        <v>3922</v>
      </c>
      <c r="I41" s="8">
        <f t="shared" si="12"/>
        <v>-137.20742534301863</v>
      </c>
      <c r="J41" s="8"/>
    </row>
    <row r="42" spans="1:10" s="4" customFormat="1">
      <c r="A42" s="6">
        <f>SUM(C$2:C42)</f>
        <v>410000</v>
      </c>
      <c r="B42">
        <f t="shared" si="11"/>
        <v>2.4600000000000017</v>
      </c>
      <c r="C42" s="1">
        <v>10000</v>
      </c>
      <c r="D42" s="5">
        <f t="shared" si="8"/>
        <v>4065.0406504065013</v>
      </c>
      <c r="E42" s="2">
        <f t="shared" si="9"/>
        <v>-5934.9593495934987</v>
      </c>
      <c r="F42" s="6">
        <f t="shared" si="5"/>
        <v>-13403.360939666729</v>
      </c>
      <c r="G42" s="9">
        <f t="shared" si="10"/>
        <v>41</v>
      </c>
      <c r="H42" s="9">
        <f t="shared" si="6"/>
        <v>3963</v>
      </c>
      <c r="I42" s="8">
        <f t="shared" si="12"/>
        <v>-144.75510608764631</v>
      </c>
      <c r="J42" s="8"/>
    </row>
    <row r="43" spans="1:10" s="4" customFormat="1">
      <c r="A43" s="6">
        <f>SUM(C$2:C43)</f>
        <v>420000</v>
      </c>
      <c r="B43">
        <f t="shared" si="11"/>
        <v>2.5600000000000018</v>
      </c>
      <c r="C43" s="1">
        <v>10000</v>
      </c>
      <c r="D43" s="5">
        <f t="shared" si="8"/>
        <v>3906.2499999999973</v>
      </c>
      <c r="E43" s="2">
        <f t="shared" si="9"/>
        <v>-6093.7500000000027</v>
      </c>
      <c r="F43" s="2">
        <f t="shared" si="5"/>
        <v>-19497.110939666731</v>
      </c>
      <c r="G43" s="9">
        <f t="shared" si="10"/>
        <v>39</v>
      </c>
      <c r="H43" s="9">
        <f t="shared" si="6"/>
        <v>4002</v>
      </c>
      <c r="I43" s="8">
        <f t="shared" si="12"/>
        <v>-156.25000000000006</v>
      </c>
      <c r="J43" s="3"/>
    </row>
    <row r="44" spans="1:10">
      <c r="A44" s="2">
        <f>SUM(C$2:C44)</f>
        <v>430000</v>
      </c>
      <c r="B44">
        <f t="shared" si="11"/>
        <v>2.6600000000000019</v>
      </c>
      <c r="C44" s="1">
        <v>10000</v>
      </c>
      <c r="D44" s="1">
        <f t="shared" si="8"/>
        <v>3759.3984962405989</v>
      </c>
      <c r="E44" s="2">
        <f t="shared" si="9"/>
        <v>-6240.6015037594007</v>
      </c>
      <c r="F44" s="2">
        <f t="shared" si="5"/>
        <v>-25737.712443426131</v>
      </c>
      <c r="G44" s="9">
        <f t="shared" si="10"/>
        <v>38</v>
      </c>
      <c r="H44" s="9">
        <f t="shared" si="6"/>
        <v>4040</v>
      </c>
      <c r="I44" s="8">
        <f t="shared" si="12"/>
        <v>-164.22635536208949</v>
      </c>
      <c r="J44" s="3"/>
    </row>
    <row r="45" spans="1:10">
      <c r="A45" s="2">
        <f>SUM(C$2:C45)</f>
        <v>440000</v>
      </c>
      <c r="B45">
        <f t="shared" si="11"/>
        <v>2.760000000000002</v>
      </c>
      <c r="C45" s="1">
        <v>10000</v>
      </c>
      <c r="D45" s="1">
        <f t="shared" si="8"/>
        <v>3623.1884057970988</v>
      </c>
      <c r="E45" s="2">
        <f t="shared" si="9"/>
        <v>-6376.8115942029017</v>
      </c>
      <c r="F45" s="2">
        <f t="shared" si="5"/>
        <v>-32114.524037629031</v>
      </c>
      <c r="G45" s="9">
        <f t="shared" si="10"/>
        <v>36</v>
      </c>
      <c r="H45" s="9">
        <f t="shared" si="6"/>
        <v>4076</v>
      </c>
      <c r="I45" s="8">
        <f t="shared" si="12"/>
        <v>-177.13365539452505</v>
      </c>
      <c r="J45" s="3"/>
    </row>
    <row r="46" spans="1:10">
      <c r="A46" s="2">
        <f>SUM(C$2:C46)</f>
        <v>450000</v>
      </c>
      <c r="B46">
        <f t="shared" si="11"/>
        <v>2.8600000000000021</v>
      </c>
      <c r="C46" s="1">
        <v>10000</v>
      </c>
      <c r="D46" s="1">
        <f t="shared" si="8"/>
        <v>3496.5034965034938</v>
      </c>
      <c r="E46" s="2">
        <f t="shared" si="9"/>
        <v>-6503.4965034965062</v>
      </c>
      <c r="F46" s="2">
        <f t="shared" si="5"/>
        <v>-38618.020541125537</v>
      </c>
      <c r="G46" s="9">
        <f t="shared" si="10"/>
        <v>35</v>
      </c>
      <c r="H46" s="9">
        <f t="shared" si="6"/>
        <v>4111</v>
      </c>
      <c r="I46" s="8">
        <f t="shared" si="12"/>
        <v>-185.81418581418589</v>
      </c>
      <c r="J46" s="3"/>
    </row>
    <row r="47" spans="1:10">
      <c r="A47" s="2">
        <f>SUM(C$2:C47)</f>
        <v>460000</v>
      </c>
      <c r="B47">
        <f t="shared" si="11"/>
        <v>2.9600000000000022</v>
      </c>
      <c r="C47" s="1">
        <v>10000</v>
      </c>
      <c r="D47" s="1">
        <f t="shared" si="8"/>
        <v>3378.3783783783761</v>
      </c>
      <c r="E47" s="2">
        <f t="shared" si="9"/>
        <v>-6621.6216216216235</v>
      </c>
      <c r="F47" s="2">
        <f t="shared" si="5"/>
        <v>-45239.642162747157</v>
      </c>
      <c r="G47" s="9">
        <f t="shared" si="10"/>
        <v>34</v>
      </c>
      <c r="H47" s="9">
        <f t="shared" si="6"/>
        <v>4145</v>
      </c>
      <c r="I47" s="8">
        <f t="shared" si="12"/>
        <v>-194.75357710651835</v>
      </c>
      <c r="J47" s="3"/>
    </row>
    <row r="48" spans="1:10">
      <c r="A48" s="2">
        <f>SUM(C$2:C48)</f>
        <v>470000</v>
      </c>
      <c r="B48">
        <f t="shared" si="11"/>
        <v>3.0600000000000023</v>
      </c>
      <c r="C48" s="1">
        <v>10000</v>
      </c>
      <c r="D48" s="1">
        <f t="shared" si="8"/>
        <v>3267.9738562091479</v>
      </c>
      <c r="E48" s="2">
        <f t="shared" si="9"/>
        <v>-6732.0261437908521</v>
      </c>
      <c r="F48" s="2">
        <f t="shared" si="5"/>
        <v>-51971.668306538006</v>
      </c>
      <c r="G48" s="9">
        <f t="shared" si="10"/>
        <v>33</v>
      </c>
      <c r="H48" s="9">
        <f t="shared" si="6"/>
        <v>4178</v>
      </c>
      <c r="I48" s="8">
        <f t="shared" si="12"/>
        <v>-204.00079223608643</v>
      </c>
      <c r="J48" s="3"/>
    </row>
    <row r="49" spans="1:10">
      <c r="A49" s="2">
        <f>SUM(C$2:C49)</f>
        <v>480000</v>
      </c>
      <c r="B49">
        <f t="shared" si="11"/>
        <v>3.1600000000000024</v>
      </c>
      <c r="C49" s="1">
        <v>10000</v>
      </c>
      <c r="D49" s="1">
        <f t="shared" si="8"/>
        <v>3164.5569620253141</v>
      </c>
      <c r="E49" s="2">
        <f t="shared" si="9"/>
        <v>-6835.4430379746864</v>
      </c>
      <c r="F49" s="2">
        <f t="shared" si="5"/>
        <v>-58807.11134451269</v>
      </c>
      <c r="G49" s="9">
        <f t="shared" si="10"/>
        <v>32</v>
      </c>
      <c r="H49" s="9">
        <f t="shared" si="6"/>
        <v>4210</v>
      </c>
      <c r="I49" s="8">
        <f t="shared" si="12"/>
        <v>-213.60759493670895</v>
      </c>
      <c r="J49" s="3"/>
    </row>
    <row r="50" spans="1:10">
      <c r="A50" s="2">
        <f>SUM(C$2:C50)</f>
        <v>490000</v>
      </c>
      <c r="B50">
        <f t="shared" si="11"/>
        <v>3.2600000000000025</v>
      </c>
      <c r="C50" s="1">
        <v>10000</v>
      </c>
      <c r="D50" s="1">
        <f t="shared" si="8"/>
        <v>3067.484662576685</v>
      </c>
      <c r="E50" s="2">
        <f t="shared" si="9"/>
        <v>-6932.515337423315</v>
      </c>
      <c r="F50" s="2">
        <f t="shared" si="5"/>
        <v>-65739.626681936003</v>
      </c>
      <c r="G50" s="9">
        <f t="shared" si="10"/>
        <v>31</v>
      </c>
      <c r="H50" s="9">
        <f t="shared" si="6"/>
        <v>4241</v>
      </c>
      <c r="I50" s="8">
        <f t="shared" si="12"/>
        <v>-223.62952701365532</v>
      </c>
      <c r="J50" s="3"/>
    </row>
    <row r="51" spans="1:10">
      <c r="A51" s="2">
        <f>SUM(C$2:C51)</f>
        <v>500000</v>
      </c>
      <c r="B51">
        <f t="shared" si="11"/>
        <v>3.3600000000000025</v>
      </c>
      <c r="C51" s="1">
        <v>10000</v>
      </c>
      <c r="D51" s="1">
        <f t="shared" si="8"/>
        <v>2976.1904761904739</v>
      </c>
      <c r="E51" s="2">
        <f t="shared" si="9"/>
        <v>-7023.8095238095266</v>
      </c>
      <c r="F51" s="2">
        <f t="shared" si="5"/>
        <v>-72763.436205745529</v>
      </c>
      <c r="G51" s="9">
        <f t="shared" si="10"/>
        <v>30</v>
      </c>
      <c r="H51" s="9">
        <f t="shared" si="6"/>
        <v>4271</v>
      </c>
      <c r="I51" s="8">
        <f t="shared" si="12"/>
        <v>-234.12698412698421</v>
      </c>
      <c r="J5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5"/>
  <sheetViews>
    <sheetView topLeftCell="A9" workbookViewId="0">
      <selection activeCell="B25" sqref="B25"/>
    </sheetView>
  </sheetViews>
  <sheetFormatPr defaultRowHeight="15"/>
  <cols>
    <col min="1" max="1" width="18.7109375" style="4" bestFit="1" customWidth="1"/>
    <col min="2" max="2" width="23.28515625" style="4" bestFit="1" customWidth="1"/>
    <col min="3" max="3" width="28" style="4" bestFit="1" customWidth="1"/>
    <col min="4" max="4" width="18.7109375" style="4" bestFit="1" customWidth="1"/>
    <col min="5" max="5" width="18.5703125" style="4" bestFit="1" customWidth="1"/>
    <col min="6" max="6" width="14.5703125" style="4" bestFit="1" customWidth="1"/>
    <col min="7" max="7" width="24.28515625" style="4" bestFit="1" customWidth="1"/>
    <col min="8" max="8" width="15.28515625" style="4" bestFit="1" customWidth="1"/>
    <col min="9" max="9" width="18.5703125" style="4" bestFit="1" customWidth="1"/>
    <col min="10" max="10" width="18.5703125" style="4" customWidth="1"/>
    <col min="11" max="11" width="9.140625" style="4"/>
    <col min="12" max="12" width="18.7109375" style="4" bestFit="1" customWidth="1"/>
    <col min="13" max="13" width="14.5703125" style="4" bestFit="1" customWidth="1"/>
    <col min="14" max="14" width="13.140625" style="4" bestFit="1" customWidth="1"/>
    <col min="15" max="15" width="11.5703125" style="4" bestFit="1" customWidth="1"/>
    <col min="16" max="16" width="10.5703125" style="4" bestFit="1" customWidth="1"/>
    <col min="17" max="17" width="18.5703125" style="4" bestFit="1" customWidth="1"/>
    <col min="18" max="16384" width="9.140625" style="4"/>
  </cols>
  <sheetData>
    <row r="1" spans="1:17">
      <c r="A1" s="2" t="s">
        <v>1</v>
      </c>
      <c r="B1" t="s">
        <v>4</v>
      </c>
      <c r="C1" s="1" t="s">
        <v>0</v>
      </c>
      <c r="D1" t="s">
        <v>5</v>
      </c>
      <c r="E1" s="2" t="s">
        <v>6</v>
      </c>
      <c r="F1" s="2" t="s">
        <v>7</v>
      </c>
      <c r="G1" s="2" t="s">
        <v>2</v>
      </c>
      <c r="H1" s="9" t="s">
        <v>3</v>
      </c>
      <c r="I1" s="2" t="s">
        <v>8</v>
      </c>
      <c r="J1" s="6"/>
      <c r="L1" s="6"/>
      <c r="M1" s="6"/>
      <c r="O1" s="6"/>
      <c r="P1" s="6"/>
      <c r="Q1" s="6"/>
    </row>
    <row r="2" spans="1:17">
      <c r="A2" s="2">
        <f>SUM(C$2:C2)</f>
        <v>10000</v>
      </c>
      <c r="B2">
        <v>0.5</v>
      </c>
      <c r="C2" s="1">
        <v>10000</v>
      </c>
      <c r="D2" s="1">
        <f>C2/B2</f>
        <v>20000</v>
      </c>
      <c r="E2" s="2">
        <f t="shared" ref="E2:E51" si="0">(D2-C2)</f>
        <v>10000</v>
      </c>
      <c r="F2" s="2">
        <f>E2</f>
        <v>10000</v>
      </c>
      <c r="G2" s="9">
        <f t="shared" ref="G2:G51" si="1">ROUND(D2/100,0)</f>
        <v>200</v>
      </c>
      <c r="H2" s="9">
        <f>G2</f>
        <v>200</v>
      </c>
      <c r="I2" s="3">
        <f>E2/G2</f>
        <v>50</v>
      </c>
      <c r="J2" s="10"/>
      <c r="L2" s="6"/>
      <c r="M2" s="6"/>
      <c r="N2" s="5"/>
      <c r="O2" s="11"/>
      <c r="P2" s="5"/>
      <c r="Q2" s="6"/>
    </row>
    <row r="3" spans="1:17">
      <c r="A3" s="2">
        <f>SUM(C$2:C3)</f>
        <v>20000</v>
      </c>
      <c r="B3">
        <f>B2+0.03</f>
        <v>0.53</v>
      </c>
      <c r="C3" s="1">
        <v>10000</v>
      </c>
      <c r="D3" s="1">
        <f t="shared" ref="D3:D51" si="2">C3/B3</f>
        <v>18867.924528301886</v>
      </c>
      <c r="E3" s="2">
        <f t="shared" si="0"/>
        <v>8867.9245283018863</v>
      </c>
      <c r="F3" s="2">
        <f>F2+E3</f>
        <v>18867.924528301886</v>
      </c>
      <c r="G3" s="9">
        <f t="shared" si="1"/>
        <v>189</v>
      </c>
      <c r="H3" s="9">
        <f>G3+H2</f>
        <v>389</v>
      </c>
      <c r="I3" s="3">
        <f t="shared" ref="I3:I38" si="3">E3/G3</f>
        <v>46.920235599480883</v>
      </c>
      <c r="J3" s="10"/>
      <c r="L3" s="6"/>
      <c r="M3" s="6"/>
      <c r="N3" s="5"/>
      <c r="O3" s="11"/>
      <c r="P3" s="5"/>
      <c r="Q3" s="6"/>
    </row>
    <row r="4" spans="1:17">
      <c r="A4" s="2">
        <f>SUM(C$2:C4)</f>
        <v>30000</v>
      </c>
      <c r="B4">
        <f t="shared" ref="B4:B19" si="4">B3+0.03</f>
        <v>0.56000000000000005</v>
      </c>
      <c r="C4" s="1">
        <v>10000</v>
      </c>
      <c r="D4" s="1">
        <f t="shared" si="2"/>
        <v>17857.142857142855</v>
      </c>
      <c r="E4" s="2">
        <f t="shared" si="0"/>
        <v>7857.1428571428551</v>
      </c>
      <c r="F4" s="2">
        <f t="shared" ref="F4:F51" si="5">F3+E4</f>
        <v>26725.067385444741</v>
      </c>
      <c r="G4" s="9">
        <f t="shared" si="1"/>
        <v>179</v>
      </c>
      <c r="H4" s="9">
        <f t="shared" ref="H4:H51" si="6">G4+H3</f>
        <v>568</v>
      </c>
      <c r="I4" s="3">
        <f t="shared" si="3"/>
        <v>43.894652833200304</v>
      </c>
      <c r="J4" s="10"/>
      <c r="L4" s="6"/>
      <c r="M4" s="6"/>
      <c r="N4" s="5"/>
      <c r="O4" s="11"/>
      <c r="P4" s="5"/>
      <c r="Q4" s="6"/>
    </row>
    <row r="5" spans="1:17">
      <c r="A5" s="2">
        <f>SUM(C$2:C5)</f>
        <v>40000</v>
      </c>
      <c r="B5">
        <f t="shared" si="4"/>
        <v>0.59000000000000008</v>
      </c>
      <c r="C5" s="1">
        <v>10000</v>
      </c>
      <c r="D5" s="1">
        <f t="shared" si="2"/>
        <v>16949.152542372878</v>
      </c>
      <c r="E5" s="2">
        <f t="shared" si="0"/>
        <v>6949.1525423728781</v>
      </c>
      <c r="F5" s="2">
        <f t="shared" si="5"/>
        <v>33674.219927817619</v>
      </c>
      <c r="G5" s="9">
        <f t="shared" si="1"/>
        <v>169</v>
      </c>
      <c r="H5" s="9">
        <f t="shared" si="6"/>
        <v>737</v>
      </c>
      <c r="I5" s="3">
        <f t="shared" si="3"/>
        <v>41.119245812857265</v>
      </c>
      <c r="J5" s="10"/>
      <c r="L5" s="6"/>
      <c r="M5" s="6"/>
      <c r="N5" s="5"/>
      <c r="O5" s="11"/>
      <c r="P5" s="5"/>
      <c r="Q5" s="6"/>
    </row>
    <row r="6" spans="1:17">
      <c r="A6" s="2">
        <f>SUM(C$2:C6)</f>
        <v>50000</v>
      </c>
      <c r="B6">
        <f t="shared" si="4"/>
        <v>0.62000000000000011</v>
      </c>
      <c r="C6" s="1">
        <v>10000</v>
      </c>
      <c r="D6" s="1">
        <f t="shared" si="2"/>
        <v>16129.032258064513</v>
      </c>
      <c r="E6" s="2">
        <f t="shared" si="0"/>
        <v>6129.0322580645134</v>
      </c>
      <c r="F6" s="2">
        <f t="shared" si="5"/>
        <v>39803.252185882135</v>
      </c>
      <c r="G6" s="9">
        <f t="shared" si="1"/>
        <v>161</v>
      </c>
      <c r="H6" s="9">
        <f t="shared" si="6"/>
        <v>898</v>
      </c>
      <c r="I6" s="3">
        <f t="shared" si="3"/>
        <v>38.06852334201561</v>
      </c>
      <c r="J6" s="10"/>
      <c r="L6" s="6"/>
      <c r="M6" s="6"/>
      <c r="N6" s="5"/>
      <c r="O6" s="11"/>
      <c r="P6" s="5"/>
      <c r="Q6" s="6"/>
    </row>
    <row r="7" spans="1:17">
      <c r="A7" s="2">
        <f>SUM(C$2:C7)</f>
        <v>60000</v>
      </c>
      <c r="B7">
        <f t="shared" si="4"/>
        <v>0.65000000000000013</v>
      </c>
      <c r="C7" s="1">
        <v>10000</v>
      </c>
      <c r="D7" s="1">
        <f t="shared" si="2"/>
        <v>15384.615384615381</v>
      </c>
      <c r="E7" s="2">
        <f t="shared" si="0"/>
        <v>5384.6153846153811</v>
      </c>
      <c r="F7" s="2">
        <f t="shared" si="5"/>
        <v>45187.867570497518</v>
      </c>
      <c r="G7" s="9">
        <f t="shared" si="1"/>
        <v>154</v>
      </c>
      <c r="H7" s="9">
        <f t="shared" si="6"/>
        <v>1052</v>
      </c>
      <c r="I7" s="3">
        <f t="shared" si="3"/>
        <v>34.965034965034945</v>
      </c>
      <c r="J7" s="10"/>
      <c r="L7" s="6"/>
      <c r="M7" s="6"/>
      <c r="N7" s="5"/>
      <c r="O7" s="11"/>
      <c r="P7" s="5"/>
      <c r="Q7" s="6"/>
    </row>
    <row r="8" spans="1:17">
      <c r="A8" s="2">
        <f>SUM(C$2:C8)</f>
        <v>70000</v>
      </c>
      <c r="B8">
        <f t="shared" si="4"/>
        <v>0.68000000000000016</v>
      </c>
      <c r="C8" s="1">
        <v>10000</v>
      </c>
      <c r="D8" s="1">
        <f t="shared" si="2"/>
        <v>14705.882352941173</v>
      </c>
      <c r="E8" s="2">
        <f t="shared" si="0"/>
        <v>4705.8823529411729</v>
      </c>
      <c r="F8" s="2">
        <f t="shared" si="5"/>
        <v>49893.749923438692</v>
      </c>
      <c r="G8" s="9">
        <f t="shared" si="1"/>
        <v>147</v>
      </c>
      <c r="H8" s="9">
        <f t="shared" si="6"/>
        <v>1199</v>
      </c>
      <c r="I8" s="3">
        <f t="shared" si="3"/>
        <v>32.012805122048796</v>
      </c>
      <c r="J8" s="10"/>
      <c r="L8" s="6"/>
      <c r="M8" s="6"/>
      <c r="N8" s="5"/>
      <c r="O8" s="11"/>
      <c r="P8" s="5"/>
      <c r="Q8" s="6"/>
    </row>
    <row r="9" spans="1:17">
      <c r="A9" s="2">
        <f>SUM(C$2:C9)</f>
        <v>80000</v>
      </c>
      <c r="B9">
        <f t="shared" si="4"/>
        <v>0.71000000000000019</v>
      </c>
      <c r="C9" s="1">
        <v>10000</v>
      </c>
      <c r="D9" s="1">
        <f t="shared" si="2"/>
        <v>14084.507042253517</v>
      </c>
      <c r="E9" s="2">
        <f t="shared" si="0"/>
        <v>4084.5070422535173</v>
      </c>
      <c r="F9" s="2">
        <f t="shared" si="5"/>
        <v>53978.256965692213</v>
      </c>
      <c r="G9" s="9">
        <f t="shared" si="1"/>
        <v>141</v>
      </c>
      <c r="H9" s="9">
        <f t="shared" si="6"/>
        <v>1340</v>
      </c>
      <c r="I9" s="3">
        <f t="shared" si="3"/>
        <v>28.968135051443387</v>
      </c>
      <c r="J9" s="10"/>
      <c r="L9" s="6"/>
      <c r="M9" s="6"/>
      <c r="N9" s="5"/>
      <c r="O9" s="11"/>
      <c r="P9" s="5"/>
      <c r="Q9" s="6"/>
    </row>
    <row r="10" spans="1:17">
      <c r="A10" s="2">
        <f>SUM(C$2:C10)</f>
        <v>90000</v>
      </c>
      <c r="B10">
        <f t="shared" si="4"/>
        <v>0.74000000000000021</v>
      </c>
      <c r="C10" s="1">
        <v>10000</v>
      </c>
      <c r="D10" s="1">
        <f t="shared" si="2"/>
        <v>13513.51351351351</v>
      </c>
      <c r="E10" s="2">
        <f t="shared" si="0"/>
        <v>3513.5135135135097</v>
      </c>
      <c r="F10" s="2">
        <f t="shared" si="5"/>
        <v>57491.770479205719</v>
      </c>
      <c r="G10" s="9">
        <f t="shared" si="1"/>
        <v>135</v>
      </c>
      <c r="H10" s="9">
        <f t="shared" si="6"/>
        <v>1475</v>
      </c>
      <c r="I10" s="3">
        <f t="shared" si="3"/>
        <v>26.026026026025999</v>
      </c>
      <c r="J10" s="10"/>
      <c r="L10" s="6"/>
      <c r="M10" s="6"/>
      <c r="N10" s="5"/>
      <c r="O10" s="11"/>
      <c r="P10" s="5"/>
      <c r="Q10" s="6"/>
    </row>
    <row r="11" spans="1:17">
      <c r="A11" s="2">
        <f>SUM(C$2:C11)</f>
        <v>100000</v>
      </c>
      <c r="B11">
        <f t="shared" si="4"/>
        <v>0.77000000000000024</v>
      </c>
      <c r="C11" s="1">
        <v>10000</v>
      </c>
      <c r="D11" s="1">
        <f t="shared" si="2"/>
        <v>12987.012987012982</v>
      </c>
      <c r="E11" s="2">
        <f t="shared" si="0"/>
        <v>2987.0129870129822</v>
      </c>
      <c r="F11" s="2">
        <f t="shared" si="5"/>
        <v>60478.783466218702</v>
      </c>
      <c r="G11" s="9">
        <f t="shared" si="1"/>
        <v>130</v>
      </c>
      <c r="H11" s="9">
        <f t="shared" si="6"/>
        <v>1605</v>
      </c>
      <c r="I11" s="3">
        <f t="shared" si="3"/>
        <v>22.977022977022941</v>
      </c>
      <c r="J11" s="10"/>
      <c r="L11" s="6"/>
      <c r="M11" s="6"/>
      <c r="N11" s="5"/>
      <c r="O11" s="11"/>
      <c r="P11" s="5"/>
      <c r="Q11" s="6"/>
    </row>
    <row r="12" spans="1:17">
      <c r="A12" s="2">
        <f>SUM(C$2:C12)</f>
        <v>110000</v>
      </c>
      <c r="B12">
        <f t="shared" si="4"/>
        <v>0.80000000000000027</v>
      </c>
      <c r="C12" s="1">
        <v>10000</v>
      </c>
      <c r="D12" s="1">
        <f t="shared" si="2"/>
        <v>12499.999999999996</v>
      </c>
      <c r="E12" s="2">
        <f t="shared" si="0"/>
        <v>2499.9999999999964</v>
      </c>
      <c r="F12" s="2">
        <f t="shared" si="5"/>
        <v>62978.783466218694</v>
      </c>
      <c r="G12" s="9">
        <f t="shared" si="1"/>
        <v>125</v>
      </c>
      <c r="H12" s="9">
        <f t="shared" si="6"/>
        <v>1730</v>
      </c>
      <c r="I12" s="3">
        <f t="shared" si="3"/>
        <v>19.999999999999972</v>
      </c>
      <c r="J12" s="10"/>
      <c r="L12" s="6"/>
      <c r="M12" s="6"/>
      <c r="N12" s="5"/>
      <c r="O12" s="11"/>
      <c r="P12" s="5"/>
      <c r="Q12" s="6"/>
    </row>
    <row r="13" spans="1:17">
      <c r="A13" s="2">
        <f>SUM(C$2:C13)</f>
        <v>120000</v>
      </c>
      <c r="B13">
        <f t="shared" si="4"/>
        <v>0.83000000000000029</v>
      </c>
      <c r="C13" s="1">
        <v>10000</v>
      </c>
      <c r="D13" s="1">
        <f t="shared" si="2"/>
        <v>12048.192771084334</v>
      </c>
      <c r="E13" s="2">
        <f t="shared" si="0"/>
        <v>2048.1927710843338</v>
      </c>
      <c r="F13" s="2">
        <f t="shared" si="5"/>
        <v>65026.976237303024</v>
      </c>
      <c r="G13" s="9">
        <f t="shared" si="1"/>
        <v>120</v>
      </c>
      <c r="H13" s="9">
        <f t="shared" si="6"/>
        <v>1850</v>
      </c>
      <c r="I13" s="3">
        <f t="shared" si="3"/>
        <v>17.068273092369449</v>
      </c>
      <c r="J13" s="10"/>
      <c r="L13" s="6"/>
      <c r="M13" s="6"/>
      <c r="N13" s="5"/>
      <c r="O13" s="11"/>
      <c r="P13" s="5"/>
      <c r="Q13" s="6"/>
    </row>
    <row r="14" spans="1:17">
      <c r="A14" s="2">
        <f>SUM(C$2:C14)</f>
        <v>130000</v>
      </c>
      <c r="B14">
        <f t="shared" si="4"/>
        <v>0.86000000000000032</v>
      </c>
      <c r="C14" s="1">
        <v>10000</v>
      </c>
      <c r="D14" s="1">
        <f t="shared" si="2"/>
        <v>11627.906976744182</v>
      </c>
      <c r="E14" s="2">
        <f t="shared" si="0"/>
        <v>1627.9069767441815</v>
      </c>
      <c r="F14" s="2">
        <f t="shared" si="5"/>
        <v>66654.883214047208</v>
      </c>
      <c r="G14" s="9">
        <f t="shared" si="1"/>
        <v>116</v>
      </c>
      <c r="H14" s="9">
        <f t="shared" si="6"/>
        <v>1966</v>
      </c>
      <c r="I14" s="3">
        <f t="shared" si="3"/>
        <v>14.033680834001565</v>
      </c>
      <c r="J14" s="10"/>
      <c r="L14" s="6"/>
      <c r="M14" s="6"/>
      <c r="N14" s="5"/>
      <c r="O14" s="11"/>
      <c r="P14" s="5"/>
      <c r="Q14" s="6"/>
    </row>
    <row r="15" spans="1:17">
      <c r="A15" s="2">
        <f>SUM(C$2:C15)</f>
        <v>140000</v>
      </c>
      <c r="B15">
        <f t="shared" si="4"/>
        <v>0.89000000000000035</v>
      </c>
      <c r="C15" s="1">
        <v>10000</v>
      </c>
      <c r="D15" s="1">
        <f t="shared" si="2"/>
        <v>11235.955056179771</v>
      </c>
      <c r="E15" s="2">
        <f t="shared" si="0"/>
        <v>1235.9550561797714</v>
      </c>
      <c r="F15" s="2">
        <f t="shared" si="5"/>
        <v>67890.838270226974</v>
      </c>
      <c r="G15" s="9">
        <f t="shared" si="1"/>
        <v>112</v>
      </c>
      <c r="H15" s="9">
        <f t="shared" si="6"/>
        <v>2078</v>
      </c>
      <c r="I15" s="3">
        <f t="shared" si="3"/>
        <v>11.035313001605102</v>
      </c>
      <c r="J15" s="10"/>
      <c r="L15" s="6"/>
      <c r="M15" s="6"/>
      <c r="N15" s="5"/>
      <c r="O15" s="11"/>
      <c r="P15" s="5"/>
      <c r="Q15" s="6"/>
    </row>
    <row r="16" spans="1:17">
      <c r="A16" s="2">
        <f>SUM(C$2:C16)</f>
        <v>150000</v>
      </c>
      <c r="B16">
        <f t="shared" si="4"/>
        <v>0.92000000000000037</v>
      </c>
      <c r="C16" s="1">
        <v>10000</v>
      </c>
      <c r="D16" s="1">
        <f t="shared" si="2"/>
        <v>10869.5652173913</v>
      </c>
      <c r="E16" s="2">
        <f t="shared" si="0"/>
        <v>869.56521739130039</v>
      </c>
      <c r="F16" s="2">
        <f t="shared" si="5"/>
        <v>68760.40348761827</v>
      </c>
      <c r="G16" s="9">
        <f t="shared" si="1"/>
        <v>109</v>
      </c>
      <c r="H16" s="9">
        <f t="shared" si="6"/>
        <v>2187</v>
      </c>
      <c r="I16" s="3">
        <f t="shared" si="3"/>
        <v>7.9776625448743159</v>
      </c>
      <c r="J16" s="10"/>
      <c r="L16" s="6"/>
      <c r="M16" s="6"/>
      <c r="N16" s="5"/>
      <c r="O16" s="11"/>
      <c r="P16" s="5"/>
      <c r="Q16" s="6"/>
    </row>
    <row r="17" spans="1:17">
      <c r="A17" s="2">
        <f>SUM(C$2:C17)</f>
        <v>160000</v>
      </c>
      <c r="B17">
        <f t="shared" si="4"/>
        <v>0.9500000000000004</v>
      </c>
      <c r="C17" s="1">
        <v>10000</v>
      </c>
      <c r="D17" s="1">
        <f t="shared" si="2"/>
        <v>10526.31578947368</v>
      </c>
      <c r="E17" s="2">
        <f t="shared" si="0"/>
        <v>526.31578947367962</v>
      </c>
      <c r="F17" s="2">
        <f t="shared" si="5"/>
        <v>69286.71927709195</v>
      </c>
      <c r="G17" s="9">
        <f t="shared" si="1"/>
        <v>105</v>
      </c>
      <c r="H17" s="9">
        <f t="shared" si="6"/>
        <v>2292</v>
      </c>
      <c r="I17" s="3">
        <f t="shared" si="3"/>
        <v>5.0125313283207582</v>
      </c>
      <c r="J17" s="10"/>
      <c r="L17" s="6"/>
      <c r="M17" s="6"/>
      <c r="N17" s="5"/>
      <c r="O17" s="11"/>
      <c r="P17" s="5"/>
      <c r="Q17" s="6"/>
    </row>
    <row r="18" spans="1:17">
      <c r="A18" s="2">
        <f>SUM(C$2:C18)</f>
        <v>170000</v>
      </c>
      <c r="B18">
        <f t="shared" si="4"/>
        <v>0.98000000000000043</v>
      </c>
      <c r="C18" s="1">
        <v>10000</v>
      </c>
      <c r="D18" s="1">
        <f t="shared" si="2"/>
        <v>10204.081632653057</v>
      </c>
      <c r="E18" s="2">
        <f t="shared" si="0"/>
        <v>204.08163265305666</v>
      </c>
      <c r="F18" s="2">
        <f t="shared" si="5"/>
        <v>69490.800909745012</v>
      </c>
      <c r="G18" s="9">
        <f t="shared" si="1"/>
        <v>102</v>
      </c>
      <c r="H18" s="9">
        <f t="shared" si="6"/>
        <v>2394</v>
      </c>
      <c r="I18" s="3">
        <f t="shared" si="3"/>
        <v>2.0008003201280062</v>
      </c>
      <c r="J18" s="10"/>
      <c r="L18" s="6"/>
      <c r="M18" s="6"/>
      <c r="N18" s="5"/>
      <c r="O18" s="11"/>
      <c r="P18" s="5"/>
      <c r="Q18" s="6"/>
    </row>
    <row r="19" spans="1:17">
      <c r="A19" s="2">
        <f>SUM(C$2:C19)</f>
        <v>180000</v>
      </c>
      <c r="B19">
        <v>1000</v>
      </c>
      <c r="C19" s="1">
        <v>10000</v>
      </c>
      <c r="D19" s="1">
        <f t="shared" si="2"/>
        <v>10</v>
      </c>
      <c r="E19" s="2">
        <f t="shared" si="0"/>
        <v>-9990</v>
      </c>
      <c r="F19" s="2">
        <f t="shared" si="5"/>
        <v>59500.800909745012</v>
      </c>
      <c r="G19" s="9">
        <f t="shared" si="1"/>
        <v>0</v>
      </c>
      <c r="H19" s="9">
        <f t="shared" si="6"/>
        <v>2394</v>
      </c>
      <c r="I19" s="3" t="e">
        <f t="shared" si="3"/>
        <v>#DIV/0!</v>
      </c>
      <c r="J19" s="10"/>
      <c r="L19" s="6"/>
      <c r="M19" s="6"/>
      <c r="N19" s="5"/>
      <c r="O19" s="11"/>
      <c r="P19" s="5"/>
      <c r="Q19" s="6"/>
    </row>
    <row r="20" spans="1:17">
      <c r="A20" s="2">
        <f>SUM(C$2:C20)</f>
        <v>190000</v>
      </c>
      <c r="B20">
        <v>1000</v>
      </c>
      <c r="C20" s="1">
        <v>10000</v>
      </c>
      <c r="D20" s="1">
        <f t="shared" si="2"/>
        <v>10</v>
      </c>
      <c r="E20" s="2">
        <f t="shared" si="0"/>
        <v>-9990</v>
      </c>
      <c r="F20" s="2">
        <f t="shared" si="5"/>
        <v>49510.800909745012</v>
      </c>
      <c r="G20" s="9">
        <f t="shared" si="1"/>
        <v>0</v>
      </c>
      <c r="H20" s="9">
        <f t="shared" si="6"/>
        <v>2394</v>
      </c>
      <c r="I20" s="3" t="e">
        <f t="shared" si="3"/>
        <v>#DIV/0!</v>
      </c>
      <c r="J20" s="10"/>
      <c r="L20" s="6"/>
      <c r="M20" s="6"/>
      <c r="N20" s="5"/>
      <c r="O20" s="11"/>
      <c r="P20" s="5"/>
      <c r="Q20" s="6"/>
    </row>
    <row r="21" spans="1:17">
      <c r="A21" s="6">
        <f>SUM(C$2:C21)</f>
        <v>200000</v>
      </c>
      <c r="B21">
        <v>1000</v>
      </c>
      <c r="C21" s="1">
        <v>10000</v>
      </c>
      <c r="D21" s="5">
        <f t="shared" si="2"/>
        <v>10</v>
      </c>
      <c r="E21" s="2">
        <f t="shared" si="0"/>
        <v>-9990</v>
      </c>
      <c r="F21" s="6">
        <f t="shared" si="5"/>
        <v>39520.800909745012</v>
      </c>
      <c r="G21" s="9">
        <f t="shared" si="1"/>
        <v>0</v>
      </c>
      <c r="H21" s="9">
        <f t="shared" si="6"/>
        <v>2394</v>
      </c>
      <c r="I21" s="3" t="e">
        <f t="shared" si="3"/>
        <v>#DIV/0!</v>
      </c>
      <c r="J21" s="10"/>
      <c r="L21" s="6"/>
      <c r="M21" s="6"/>
      <c r="N21" s="5"/>
      <c r="O21" s="11"/>
      <c r="P21" s="5"/>
      <c r="Q21" s="6"/>
    </row>
    <row r="22" spans="1:17">
      <c r="A22" s="6">
        <f>SUM(C$2:C22)</f>
        <v>210000</v>
      </c>
      <c r="B22">
        <v>1000</v>
      </c>
      <c r="C22" s="1">
        <v>10000</v>
      </c>
      <c r="D22" s="5">
        <f t="shared" si="2"/>
        <v>10</v>
      </c>
      <c r="E22" s="2">
        <f t="shared" si="0"/>
        <v>-9990</v>
      </c>
      <c r="F22" s="6">
        <f t="shared" si="5"/>
        <v>29530.800909745012</v>
      </c>
      <c r="G22" s="9">
        <f t="shared" si="1"/>
        <v>0</v>
      </c>
      <c r="H22" s="9">
        <f t="shared" si="6"/>
        <v>2394</v>
      </c>
      <c r="I22" s="3" t="e">
        <f t="shared" si="3"/>
        <v>#DIV/0!</v>
      </c>
      <c r="J22" s="10"/>
      <c r="L22" s="6"/>
      <c r="M22" s="6"/>
      <c r="N22" s="5"/>
      <c r="O22" s="11"/>
      <c r="P22" s="5"/>
      <c r="Q22" s="6"/>
    </row>
    <row r="23" spans="1:17">
      <c r="A23" s="6">
        <f>SUM(C$2:C23)</f>
        <v>220000</v>
      </c>
      <c r="B23">
        <v>1000</v>
      </c>
      <c r="C23" s="1">
        <v>10000</v>
      </c>
      <c r="D23" s="5">
        <f t="shared" si="2"/>
        <v>10</v>
      </c>
      <c r="E23" s="2">
        <f t="shared" si="0"/>
        <v>-9990</v>
      </c>
      <c r="F23" s="6">
        <f t="shared" si="5"/>
        <v>19540.800909745012</v>
      </c>
      <c r="G23" s="9">
        <f t="shared" si="1"/>
        <v>0</v>
      </c>
      <c r="H23" s="9">
        <f t="shared" si="6"/>
        <v>2394</v>
      </c>
      <c r="I23" s="3" t="e">
        <f t="shared" si="3"/>
        <v>#DIV/0!</v>
      </c>
      <c r="J23" s="10"/>
      <c r="L23" s="6"/>
      <c r="M23" s="6"/>
      <c r="N23" s="5"/>
      <c r="O23" s="11"/>
      <c r="P23" s="5"/>
      <c r="Q23" s="6"/>
    </row>
    <row r="24" spans="1:17">
      <c r="A24" s="6">
        <f>SUM(C$2:C24)</f>
        <v>230000</v>
      </c>
      <c r="B24">
        <v>1000</v>
      </c>
      <c r="C24" s="1">
        <v>10000</v>
      </c>
      <c r="D24" s="5">
        <f t="shared" si="2"/>
        <v>10</v>
      </c>
      <c r="E24" s="2">
        <f t="shared" si="0"/>
        <v>-9990</v>
      </c>
      <c r="F24" s="6">
        <f t="shared" si="5"/>
        <v>9550.8009097450122</v>
      </c>
      <c r="G24" s="9">
        <f t="shared" si="1"/>
        <v>0</v>
      </c>
      <c r="H24" s="9">
        <f t="shared" si="6"/>
        <v>2394</v>
      </c>
      <c r="I24" s="3" t="e">
        <f t="shared" si="3"/>
        <v>#DIV/0!</v>
      </c>
      <c r="J24" s="10"/>
      <c r="L24" s="6"/>
      <c r="M24" s="6"/>
      <c r="N24" s="5"/>
      <c r="O24" s="11"/>
      <c r="P24" s="5"/>
      <c r="Q24" s="6"/>
    </row>
    <row r="25" spans="1:17">
      <c r="A25" s="6">
        <f>SUM(C$2:C25)</f>
        <v>240000</v>
      </c>
      <c r="B25">
        <v>1000</v>
      </c>
      <c r="C25" s="1">
        <v>10000</v>
      </c>
      <c r="D25" s="5">
        <f t="shared" si="2"/>
        <v>10</v>
      </c>
      <c r="E25" s="2">
        <f t="shared" si="0"/>
        <v>-9990</v>
      </c>
      <c r="F25" s="6">
        <f t="shared" si="5"/>
        <v>-439.19909025498782</v>
      </c>
      <c r="G25" s="9">
        <f t="shared" si="1"/>
        <v>0</v>
      </c>
      <c r="H25" s="9">
        <f t="shared" si="6"/>
        <v>2394</v>
      </c>
      <c r="I25" s="3" t="e">
        <f t="shared" si="3"/>
        <v>#DIV/0!</v>
      </c>
      <c r="J25" s="10"/>
      <c r="L25" s="6"/>
      <c r="M25" s="6"/>
      <c r="N25" s="5"/>
      <c r="O25" s="11"/>
      <c r="P25" s="5"/>
      <c r="Q25" s="6"/>
    </row>
    <row r="26" spans="1:17">
      <c r="A26" s="6">
        <f>SUM(C$2:C26)</f>
        <v>250000</v>
      </c>
      <c r="B26">
        <v>1000</v>
      </c>
      <c r="C26" s="1">
        <v>10000</v>
      </c>
      <c r="D26" s="5">
        <f t="shared" si="2"/>
        <v>10</v>
      </c>
      <c r="E26" s="2">
        <f t="shared" si="0"/>
        <v>-9990</v>
      </c>
      <c r="F26" s="6">
        <f t="shared" si="5"/>
        <v>-10429.199090254988</v>
      </c>
      <c r="G26" s="9">
        <f t="shared" si="1"/>
        <v>0</v>
      </c>
      <c r="H26" s="9">
        <f t="shared" si="6"/>
        <v>2394</v>
      </c>
      <c r="I26" s="3" t="e">
        <f t="shared" si="3"/>
        <v>#DIV/0!</v>
      </c>
      <c r="J26" s="10"/>
      <c r="L26" s="6"/>
      <c r="M26" s="6"/>
      <c r="N26" s="5"/>
      <c r="O26" s="11"/>
      <c r="P26" s="5"/>
      <c r="Q26" s="6"/>
    </row>
    <row r="27" spans="1:17">
      <c r="A27" s="6">
        <f>SUM(C$2:C27)</f>
        <v>260000</v>
      </c>
      <c r="B27">
        <v>1000</v>
      </c>
      <c r="C27" s="1">
        <v>10000</v>
      </c>
      <c r="D27" s="5">
        <f t="shared" si="2"/>
        <v>10</v>
      </c>
      <c r="E27" s="2">
        <f t="shared" si="0"/>
        <v>-9990</v>
      </c>
      <c r="F27" s="6">
        <f t="shared" si="5"/>
        <v>-20419.199090254988</v>
      </c>
      <c r="G27" s="9">
        <f t="shared" si="1"/>
        <v>0</v>
      </c>
      <c r="H27" s="9">
        <f t="shared" si="6"/>
        <v>2394</v>
      </c>
      <c r="I27" s="3" t="e">
        <f t="shared" si="3"/>
        <v>#DIV/0!</v>
      </c>
      <c r="J27" s="10"/>
      <c r="L27" s="6"/>
      <c r="M27" s="6"/>
      <c r="N27" s="5"/>
      <c r="O27" s="11"/>
      <c r="P27" s="5"/>
      <c r="Q27" s="6"/>
    </row>
    <row r="28" spans="1:17">
      <c r="A28" s="6">
        <f>SUM(C$2:C28)</f>
        <v>270000</v>
      </c>
      <c r="B28">
        <v>1000</v>
      </c>
      <c r="C28" s="1">
        <v>10000</v>
      </c>
      <c r="D28" s="5">
        <f t="shared" si="2"/>
        <v>10</v>
      </c>
      <c r="E28" s="2">
        <f t="shared" si="0"/>
        <v>-9990</v>
      </c>
      <c r="F28" s="6">
        <f t="shared" si="5"/>
        <v>-30409.199090254988</v>
      </c>
      <c r="G28" s="9">
        <f t="shared" si="1"/>
        <v>0</v>
      </c>
      <c r="H28" s="9">
        <f t="shared" si="6"/>
        <v>2394</v>
      </c>
      <c r="I28" s="3" t="e">
        <f t="shared" si="3"/>
        <v>#DIV/0!</v>
      </c>
      <c r="J28" s="10"/>
      <c r="L28" s="6"/>
      <c r="M28" s="6"/>
      <c r="N28" s="5"/>
      <c r="O28" s="11"/>
      <c r="P28" s="5"/>
      <c r="Q28" s="6"/>
    </row>
    <row r="29" spans="1:17">
      <c r="A29" s="6">
        <f>SUM(C$2:C29)</f>
        <v>280000</v>
      </c>
      <c r="B29">
        <v>1000</v>
      </c>
      <c r="C29" s="1">
        <v>10000</v>
      </c>
      <c r="D29" s="5">
        <f t="shared" si="2"/>
        <v>10</v>
      </c>
      <c r="E29" s="2">
        <f t="shared" si="0"/>
        <v>-9990</v>
      </c>
      <c r="F29" s="6">
        <f t="shared" si="5"/>
        <v>-40399.199090254988</v>
      </c>
      <c r="G29" s="9">
        <f t="shared" si="1"/>
        <v>0</v>
      </c>
      <c r="H29" s="9">
        <f t="shared" si="6"/>
        <v>2394</v>
      </c>
      <c r="I29" s="3" t="e">
        <f t="shared" si="3"/>
        <v>#DIV/0!</v>
      </c>
      <c r="J29" s="10"/>
      <c r="L29" s="6"/>
      <c r="M29" s="6"/>
      <c r="N29" s="5"/>
      <c r="O29" s="11"/>
      <c r="P29" s="5"/>
      <c r="Q29" s="6"/>
    </row>
    <row r="30" spans="1:17">
      <c r="A30" s="6">
        <f>SUM(C$2:C30)</f>
        <v>290000</v>
      </c>
      <c r="B30">
        <v>1000</v>
      </c>
      <c r="C30" s="1">
        <v>10000</v>
      </c>
      <c r="D30" s="5">
        <f t="shared" si="2"/>
        <v>10</v>
      </c>
      <c r="E30" s="2">
        <f t="shared" si="0"/>
        <v>-9990</v>
      </c>
      <c r="F30" s="6">
        <f t="shared" si="5"/>
        <v>-50389.199090254988</v>
      </c>
      <c r="G30" s="9">
        <f t="shared" si="1"/>
        <v>0</v>
      </c>
      <c r="H30" s="9">
        <f t="shared" si="6"/>
        <v>2394</v>
      </c>
      <c r="I30" s="3" t="e">
        <f t="shared" si="3"/>
        <v>#DIV/0!</v>
      </c>
      <c r="J30" s="10"/>
      <c r="L30" s="6"/>
      <c r="M30" s="6"/>
      <c r="N30" s="5"/>
      <c r="O30" s="11"/>
      <c r="P30" s="5"/>
      <c r="Q30" s="6"/>
    </row>
    <row r="31" spans="1:17">
      <c r="A31" s="6">
        <f>SUM(C$2:C31)</f>
        <v>300000</v>
      </c>
      <c r="B31">
        <v>1000</v>
      </c>
      <c r="C31" s="1">
        <v>10000</v>
      </c>
      <c r="D31" s="5">
        <f t="shared" si="2"/>
        <v>10</v>
      </c>
      <c r="E31" s="2">
        <f t="shared" si="0"/>
        <v>-9990</v>
      </c>
      <c r="F31" s="6">
        <f t="shared" si="5"/>
        <v>-60379.199090254988</v>
      </c>
      <c r="G31" s="9">
        <f t="shared" si="1"/>
        <v>0</v>
      </c>
      <c r="H31" s="9">
        <f t="shared" si="6"/>
        <v>2394</v>
      </c>
      <c r="I31" s="3" t="e">
        <f t="shared" si="3"/>
        <v>#DIV/0!</v>
      </c>
      <c r="J31" s="10"/>
      <c r="L31" s="6"/>
      <c r="M31" s="6"/>
      <c r="N31" s="5"/>
      <c r="O31" s="11"/>
      <c r="P31" s="5"/>
      <c r="Q31" s="6"/>
    </row>
    <row r="32" spans="1:17">
      <c r="A32" s="6">
        <f>SUM(C$2:C32)</f>
        <v>310000</v>
      </c>
      <c r="B32">
        <v>1000</v>
      </c>
      <c r="C32" s="1">
        <v>10000</v>
      </c>
      <c r="D32" s="5">
        <f t="shared" si="2"/>
        <v>10</v>
      </c>
      <c r="E32" s="2">
        <f t="shared" si="0"/>
        <v>-9990</v>
      </c>
      <c r="F32" s="6">
        <f t="shared" si="5"/>
        <v>-70369.199090254988</v>
      </c>
      <c r="G32" s="9">
        <f t="shared" si="1"/>
        <v>0</v>
      </c>
      <c r="H32" s="9">
        <f t="shared" si="6"/>
        <v>2394</v>
      </c>
      <c r="I32" s="3" t="e">
        <f t="shared" si="3"/>
        <v>#DIV/0!</v>
      </c>
      <c r="J32" s="10"/>
      <c r="L32" s="6"/>
      <c r="M32" s="6"/>
      <c r="N32" s="5"/>
      <c r="O32" s="11"/>
      <c r="P32" s="5"/>
      <c r="Q32" s="6"/>
    </row>
    <row r="33" spans="1:17">
      <c r="A33" s="6">
        <f>SUM(C$2:C33)</f>
        <v>320000</v>
      </c>
      <c r="B33">
        <v>1000</v>
      </c>
      <c r="C33" s="1">
        <v>10000</v>
      </c>
      <c r="D33" s="5">
        <f t="shared" si="2"/>
        <v>10</v>
      </c>
      <c r="E33" s="2">
        <f t="shared" si="0"/>
        <v>-9990</v>
      </c>
      <c r="F33" s="6">
        <f t="shared" si="5"/>
        <v>-80359.199090254988</v>
      </c>
      <c r="G33" s="9">
        <f t="shared" si="1"/>
        <v>0</v>
      </c>
      <c r="H33" s="9">
        <f t="shared" si="6"/>
        <v>2394</v>
      </c>
      <c r="I33" s="3" t="e">
        <f t="shared" si="3"/>
        <v>#DIV/0!</v>
      </c>
      <c r="J33" s="10"/>
      <c r="L33" s="6"/>
      <c r="M33" s="6"/>
      <c r="N33" s="5"/>
      <c r="O33" s="11"/>
      <c r="P33" s="5"/>
      <c r="Q33" s="6"/>
    </row>
    <row r="34" spans="1:17">
      <c r="A34" s="6">
        <f>SUM(C$2:C34)</f>
        <v>330000</v>
      </c>
      <c r="B34">
        <v>1000</v>
      </c>
      <c r="C34" s="1">
        <v>10000</v>
      </c>
      <c r="D34" s="5">
        <f t="shared" si="2"/>
        <v>10</v>
      </c>
      <c r="E34" s="2">
        <f t="shared" si="0"/>
        <v>-9990</v>
      </c>
      <c r="F34" s="6">
        <f t="shared" si="5"/>
        <v>-90349.199090254988</v>
      </c>
      <c r="G34" s="9">
        <f t="shared" si="1"/>
        <v>0</v>
      </c>
      <c r="H34" s="9">
        <f t="shared" si="6"/>
        <v>2394</v>
      </c>
      <c r="I34" s="3" t="e">
        <f t="shared" si="3"/>
        <v>#DIV/0!</v>
      </c>
      <c r="J34" s="10"/>
      <c r="L34" s="6"/>
      <c r="M34" s="6"/>
      <c r="N34" s="5"/>
      <c r="O34" s="11"/>
      <c r="P34" s="5"/>
      <c r="Q34" s="6"/>
    </row>
    <row r="35" spans="1:17">
      <c r="A35" s="6">
        <f>SUM(C$2:C35)</f>
        <v>340000</v>
      </c>
      <c r="B35">
        <v>1000</v>
      </c>
      <c r="C35" s="1">
        <v>10000</v>
      </c>
      <c r="D35" s="5">
        <f t="shared" si="2"/>
        <v>10</v>
      </c>
      <c r="E35" s="2">
        <f t="shared" si="0"/>
        <v>-9990</v>
      </c>
      <c r="F35" s="6">
        <f t="shared" si="5"/>
        <v>-100339.19909025499</v>
      </c>
      <c r="G35" s="9">
        <f t="shared" si="1"/>
        <v>0</v>
      </c>
      <c r="H35" s="9">
        <f t="shared" si="6"/>
        <v>2394</v>
      </c>
      <c r="I35" s="3" t="e">
        <f t="shared" si="3"/>
        <v>#DIV/0!</v>
      </c>
      <c r="J35" s="10"/>
      <c r="L35" s="6"/>
      <c r="M35" s="6"/>
      <c r="N35" s="5"/>
      <c r="O35" s="11"/>
      <c r="P35" s="5"/>
      <c r="Q35" s="6"/>
    </row>
    <row r="36" spans="1:17">
      <c r="A36" s="6">
        <f>SUM(C$2:C36)</f>
        <v>350000</v>
      </c>
      <c r="B36">
        <v>1000</v>
      </c>
      <c r="C36" s="1">
        <v>10000</v>
      </c>
      <c r="D36" s="5">
        <f t="shared" si="2"/>
        <v>10</v>
      </c>
      <c r="E36" s="2">
        <f t="shared" si="0"/>
        <v>-9990</v>
      </c>
      <c r="F36" s="6">
        <f t="shared" si="5"/>
        <v>-110329.19909025499</v>
      </c>
      <c r="G36" s="9">
        <f t="shared" si="1"/>
        <v>0</v>
      </c>
      <c r="H36" s="9">
        <f t="shared" si="6"/>
        <v>2394</v>
      </c>
      <c r="I36" s="3" t="e">
        <f t="shared" si="3"/>
        <v>#DIV/0!</v>
      </c>
      <c r="J36" s="10"/>
      <c r="L36" s="6"/>
      <c r="M36" s="6"/>
      <c r="N36" s="5"/>
      <c r="O36" s="11"/>
      <c r="P36" s="5"/>
      <c r="Q36" s="6"/>
    </row>
    <row r="37" spans="1:17">
      <c r="A37" s="6">
        <f>SUM(C$2:C37)</f>
        <v>360000</v>
      </c>
      <c r="B37">
        <v>1000</v>
      </c>
      <c r="C37" s="1">
        <v>10000</v>
      </c>
      <c r="D37" s="5">
        <f t="shared" si="2"/>
        <v>10</v>
      </c>
      <c r="E37" s="2">
        <f t="shared" si="0"/>
        <v>-9990</v>
      </c>
      <c r="F37" s="6">
        <f t="shared" si="5"/>
        <v>-120319.19909025499</v>
      </c>
      <c r="G37" s="9">
        <f t="shared" si="1"/>
        <v>0</v>
      </c>
      <c r="H37" s="9">
        <f t="shared" si="6"/>
        <v>2394</v>
      </c>
      <c r="I37" s="3" t="e">
        <f t="shared" si="3"/>
        <v>#DIV/0!</v>
      </c>
      <c r="J37" s="10"/>
      <c r="L37" s="6"/>
      <c r="M37" s="6"/>
      <c r="N37" s="5"/>
      <c r="O37" s="11"/>
      <c r="P37" s="5"/>
      <c r="Q37" s="6"/>
    </row>
    <row r="38" spans="1:17">
      <c r="A38" s="6">
        <f>SUM(C$2:C38)</f>
        <v>370000</v>
      </c>
      <c r="B38">
        <v>1000</v>
      </c>
      <c r="C38" s="1">
        <v>10000</v>
      </c>
      <c r="D38" s="5">
        <f t="shared" si="2"/>
        <v>10</v>
      </c>
      <c r="E38" s="2">
        <f t="shared" si="0"/>
        <v>-9990</v>
      </c>
      <c r="F38" s="6">
        <f t="shared" si="5"/>
        <v>-130309.19909025499</v>
      </c>
      <c r="G38" s="9">
        <f t="shared" si="1"/>
        <v>0</v>
      </c>
      <c r="H38" s="9">
        <f t="shared" si="6"/>
        <v>2394</v>
      </c>
      <c r="I38" s="3" t="e">
        <f t="shared" si="3"/>
        <v>#DIV/0!</v>
      </c>
      <c r="J38" s="10"/>
      <c r="L38" s="6"/>
      <c r="M38" s="6"/>
      <c r="N38" s="5"/>
      <c r="O38" s="11"/>
      <c r="P38" s="5"/>
      <c r="Q38" s="6"/>
    </row>
    <row r="39" spans="1:17">
      <c r="A39" s="6">
        <f>SUM(C$2:C39)</f>
        <v>380000</v>
      </c>
      <c r="B39">
        <v>1000</v>
      </c>
      <c r="C39" s="1">
        <v>10000</v>
      </c>
      <c r="D39" s="5">
        <f t="shared" si="2"/>
        <v>10</v>
      </c>
      <c r="E39" s="2">
        <f t="shared" si="0"/>
        <v>-9990</v>
      </c>
      <c r="F39" s="6">
        <f t="shared" si="5"/>
        <v>-140299.19909025499</v>
      </c>
      <c r="G39" s="9">
        <f t="shared" si="1"/>
        <v>0</v>
      </c>
      <c r="H39" s="9">
        <f t="shared" si="6"/>
        <v>2394</v>
      </c>
      <c r="I39" s="8" t="e">
        <f>E39/G39</f>
        <v>#DIV/0!</v>
      </c>
      <c r="J39" s="10"/>
      <c r="L39" s="6"/>
      <c r="M39" s="6"/>
      <c r="N39" s="5"/>
      <c r="O39" s="11"/>
      <c r="P39" s="5"/>
      <c r="Q39" s="6"/>
    </row>
    <row r="40" spans="1:17">
      <c r="A40" s="6">
        <f>SUM(C$2:C40)</f>
        <v>390000</v>
      </c>
      <c r="B40">
        <v>1000</v>
      </c>
      <c r="C40" s="1">
        <v>10000</v>
      </c>
      <c r="D40" s="5">
        <f t="shared" si="2"/>
        <v>10</v>
      </c>
      <c r="E40" s="2">
        <f t="shared" si="0"/>
        <v>-9990</v>
      </c>
      <c r="F40" s="6">
        <f t="shared" si="5"/>
        <v>-150289.19909025499</v>
      </c>
      <c r="G40" s="9">
        <f t="shared" si="1"/>
        <v>0</v>
      </c>
      <c r="H40" s="9">
        <f t="shared" si="6"/>
        <v>2394</v>
      </c>
      <c r="I40" s="8" t="e">
        <f t="shared" ref="I40:I51" si="7">E40/G40</f>
        <v>#DIV/0!</v>
      </c>
      <c r="J40" s="10"/>
      <c r="L40" s="6"/>
      <c r="M40" s="6"/>
      <c r="N40" s="5"/>
      <c r="O40" s="11"/>
      <c r="P40" s="5"/>
      <c r="Q40" s="6"/>
    </row>
    <row r="41" spans="1:17">
      <c r="A41" s="6">
        <f>SUM(C$2:C41)</f>
        <v>400000</v>
      </c>
      <c r="B41">
        <v>1000</v>
      </c>
      <c r="C41" s="1">
        <v>10000</v>
      </c>
      <c r="D41" s="5">
        <f t="shared" si="2"/>
        <v>10</v>
      </c>
      <c r="E41" s="2">
        <f t="shared" si="0"/>
        <v>-9990</v>
      </c>
      <c r="F41" s="6">
        <f t="shared" si="5"/>
        <v>-160279.19909025499</v>
      </c>
      <c r="G41" s="9">
        <f t="shared" si="1"/>
        <v>0</v>
      </c>
      <c r="H41" s="9">
        <f t="shared" si="6"/>
        <v>2394</v>
      </c>
      <c r="I41" s="8" t="e">
        <f t="shared" si="7"/>
        <v>#DIV/0!</v>
      </c>
      <c r="J41" s="10"/>
      <c r="L41" s="6"/>
      <c r="M41" s="6"/>
      <c r="N41" s="5"/>
      <c r="O41" s="11"/>
      <c r="P41" s="5"/>
      <c r="Q41" s="6"/>
    </row>
    <row r="42" spans="1:17">
      <c r="A42" s="6">
        <f>SUM(C$2:C42)</f>
        <v>410000</v>
      </c>
      <c r="B42">
        <v>1000</v>
      </c>
      <c r="C42" s="1">
        <v>10000</v>
      </c>
      <c r="D42" s="5">
        <f t="shared" si="2"/>
        <v>10</v>
      </c>
      <c r="E42" s="2">
        <f t="shared" si="0"/>
        <v>-9990</v>
      </c>
      <c r="F42" s="6">
        <f t="shared" si="5"/>
        <v>-170269.19909025499</v>
      </c>
      <c r="G42" s="9">
        <f t="shared" si="1"/>
        <v>0</v>
      </c>
      <c r="H42" s="9">
        <f t="shared" si="6"/>
        <v>2394</v>
      </c>
      <c r="I42" s="8" t="e">
        <f t="shared" si="7"/>
        <v>#DIV/0!</v>
      </c>
      <c r="J42" s="10"/>
      <c r="L42" s="6"/>
      <c r="M42" s="6"/>
      <c r="N42" s="5"/>
      <c r="O42" s="11"/>
      <c r="P42" s="5"/>
      <c r="Q42" s="6"/>
    </row>
    <row r="43" spans="1:17">
      <c r="A43" s="6">
        <f>SUM(C$2:C43)</f>
        <v>420000</v>
      </c>
      <c r="B43">
        <v>1000</v>
      </c>
      <c r="C43" s="1">
        <v>10000</v>
      </c>
      <c r="D43" s="5">
        <f t="shared" si="2"/>
        <v>10</v>
      </c>
      <c r="E43" s="2">
        <f t="shared" si="0"/>
        <v>-9990</v>
      </c>
      <c r="F43" s="2">
        <f t="shared" si="5"/>
        <v>-180259.19909025499</v>
      </c>
      <c r="G43" s="9">
        <f t="shared" si="1"/>
        <v>0</v>
      </c>
      <c r="H43" s="9">
        <f t="shared" si="6"/>
        <v>2394</v>
      </c>
      <c r="I43" s="8" t="e">
        <f t="shared" si="7"/>
        <v>#DIV/0!</v>
      </c>
      <c r="J43" s="10"/>
      <c r="L43" s="6"/>
      <c r="M43" s="6"/>
      <c r="N43" s="5"/>
      <c r="O43" s="11"/>
      <c r="P43" s="5"/>
      <c r="Q43" s="6"/>
    </row>
    <row r="44" spans="1:17">
      <c r="A44" s="2">
        <f>SUM(C$2:C44)</f>
        <v>430000</v>
      </c>
      <c r="B44">
        <v>1000</v>
      </c>
      <c r="C44" s="1">
        <v>10000</v>
      </c>
      <c r="D44" s="1">
        <f t="shared" si="2"/>
        <v>10</v>
      </c>
      <c r="E44" s="2">
        <f t="shared" si="0"/>
        <v>-9990</v>
      </c>
      <c r="F44" s="2">
        <f t="shared" si="5"/>
        <v>-190249.19909025499</v>
      </c>
      <c r="G44" s="9">
        <f t="shared" si="1"/>
        <v>0</v>
      </c>
      <c r="H44" s="9">
        <f t="shared" si="6"/>
        <v>2394</v>
      </c>
      <c r="I44" s="8" t="e">
        <f t="shared" si="7"/>
        <v>#DIV/0!</v>
      </c>
      <c r="J44" s="10"/>
      <c r="L44" s="6"/>
      <c r="M44" s="6"/>
      <c r="N44" s="5"/>
      <c r="O44" s="11"/>
      <c r="P44" s="5"/>
      <c r="Q44" s="6"/>
    </row>
    <row r="45" spans="1:17">
      <c r="A45" s="2">
        <f>SUM(C$2:C45)</f>
        <v>440000</v>
      </c>
      <c r="B45">
        <v>1000</v>
      </c>
      <c r="C45" s="1">
        <v>10000</v>
      </c>
      <c r="D45" s="1">
        <f t="shared" si="2"/>
        <v>10</v>
      </c>
      <c r="E45" s="2">
        <f t="shared" si="0"/>
        <v>-9990</v>
      </c>
      <c r="F45" s="2">
        <f t="shared" si="5"/>
        <v>-200239.19909025499</v>
      </c>
      <c r="G45" s="9">
        <f t="shared" si="1"/>
        <v>0</v>
      </c>
      <c r="H45" s="9">
        <f t="shared" si="6"/>
        <v>2394</v>
      </c>
      <c r="I45" s="8" t="e">
        <f t="shared" si="7"/>
        <v>#DIV/0!</v>
      </c>
      <c r="J45" s="10"/>
      <c r="L45" s="6"/>
      <c r="M45" s="6"/>
      <c r="N45" s="5"/>
      <c r="O45" s="11"/>
      <c r="P45" s="5"/>
      <c r="Q45" s="6"/>
    </row>
    <row r="46" spans="1:17">
      <c r="A46" s="2">
        <f>SUM(C$2:C46)</f>
        <v>450000</v>
      </c>
      <c r="B46">
        <v>1000</v>
      </c>
      <c r="C46" s="1">
        <v>10000</v>
      </c>
      <c r="D46" s="1">
        <f t="shared" si="2"/>
        <v>10</v>
      </c>
      <c r="E46" s="2">
        <f t="shared" si="0"/>
        <v>-9990</v>
      </c>
      <c r="F46" s="2">
        <f t="shared" si="5"/>
        <v>-210229.19909025499</v>
      </c>
      <c r="G46" s="9">
        <f t="shared" si="1"/>
        <v>0</v>
      </c>
      <c r="H46" s="9">
        <f t="shared" si="6"/>
        <v>2394</v>
      </c>
      <c r="I46" s="8" t="e">
        <f t="shared" si="7"/>
        <v>#DIV/0!</v>
      </c>
      <c r="J46" s="10"/>
      <c r="L46" s="6"/>
      <c r="M46" s="6"/>
      <c r="N46" s="5"/>
      <c r="O46" s="11"/>
      <c r="P46" s="5"/>
      <c r="Q46" s="6"/>
    </row>
    <row r="47" spans="1:17">
      <c r="A47" s="2">
        <f>SUM(C$2:C47)</f>
        <v>460000</v>
      </c>
      <c r="B47">
        <v>1000</v>
      </c>
      <c r="C47" s="1">
        <v>10000</v>
      </c>
      <c r="D47" s="1">
        <f t="shared" si="2"/>
        <v>10</v>
      </c>
      <c r="E47" s="2">
        <f t="shared" si="0"/>
        <v>-9990</v>
      </c>
      <c r="F47" s="2">
        <f t="shared" si="5"/>
        <v>-220219.19909025499</v>
      </c>
      <c r="G47" s="9">
        <f t="shared" si="1"/>
        <v>0</v>
      </c>
      <c r="H47" s="9">
        <f t="shared" si="6"/>
        <v>2394</v>
      </c>
      <c r="I47" s="8" t="e">
        <f t="shared" si="7"/>
        <v>#DIV/0!</v>
      </c>
      <c r="J47" s="10"/>
      <c r="L47" s="6"/>
      <c r="M47" s="6"/>
      <c r="N47" s="5"/>
      <c r="O47" s="11"/>
      <c r="P47" s="5"/>
      <c r="Q47" s="6"/>
    </row>
    <row r="48" spans="1:17">
      <c r="A48" s="2">
        <f>SUM(C$2:C48)</f>
        <v>470000</v>
      </c>
      <c r="B48">
        <v>1000</v>
      </c>
      <c r="C48" s="1">
        <v>10000</v>
      </c>
      <c r="D48" s="1">
        <f t="shared" si="2"/>
        <v>10</v>
      </c>
      <c r="E48" s="2">
        <f t="shared" si="0"/>
        <v>-9990</v>
      </c>
      <c r="F48" s="2">
        <f t="shared" si="5"/>
        <v>-230209.19909025499</v>
      </c>
      <c r="G48" s="9">
        <f t="shared" si="1"/>
        <v>0</v>
      </c>
      <c r="H48" s="9">
        <f t="shared" si="6"/>
        <v>2394</v>
      </c>
      <c r="I48" s="8" t="e">
        <f t="shared" si="7"/>
        <v>#DIV/0!</v>
      </c>
      <c r="J48" s="10"/>
      <c r="L48" s="6"/>
      <c r="M48" s="6"/>
      <c r="N48" s="5"/>
      <c r="O48" s="11"/>
      <c r="P48" s="5"/>
      <c r="Q48" s="6"/>
    </row>
    <row r="49" spans="1:17">
      <c r="A49" s="2">
        <f>SUM(C$2:C49)</f>
        <v>480000</v>
      </c>
      <c r="B49">
        <v>1000</v>
      </c>
      <c r="C49" s="1">
        <v>10000</v>
      </c>
      <c r="D49" s="1">
        <f t="shared" si="2"/>
        <v>10</v>
      </c>
      <c r="E49" s="2">
        <f t="shared" si="0"/>
        <v>-9990</v>
      </c>
      <c r="F49" s="2">
        <f t="shared" si="5"/>
        <v>-240199.19909025499</v>
      </c>
      <c r="G49" s="9">
        <f t="shared" si="1"/>
        <v>0</v>
      </c>
      <c r="H49" s="9">
        <f t="shared" si="6"/>
        <v>2394</v>
      </c>
      <c r="I49" s="8" t="e">
        <f t="shared" si="7"/>
        <v>#DIV/0!</v>
      </c>
      <c r="J49" s="10"/>
      <c r="L49" s="6"/>
      <c r="M49" s="6"/>
      <c r="N49" s="5"/>
      <c r="O49" s="11"/>
      <c r="P49" s="5"/>
      <c r="Q49" s="6"/>
    </row>
    <row r="50" spans="1:17">
      <c r="A50" s="2">
        <f>SUM(C$2:C50)</f>
        <v>490000</v>
      </c>
      <c r="B50">
        <v>1000</v>
      </c>
      <c r="C50" s="1">
        <v>10000</v>
      </c>
      <c r="D50" s="1">
        <f t="shared" si="2"/>
        <v>10</v>
      </c>
      <c r="E50" s="2">
        <f t="shared" si="0"/>
        <v>-9990</v>
      </c>
      <c r="F50" s="2">
        <f t="shared" si="5"/>
        <v>-250189.19909025499</v>
      </c>
      <c r="G50" s="9">
        <f t="shared" si="1"/>
        <v>0</v>
      </c>
      <c r="H50" s="9">
        <f t="shared" si="6"/>
        <v>2394</v>
      </c>
      <c r="I50" s="8" t="e">
        <f t="shared" si="7"/>
        <v>#DIV/0!</v>
      </c>
      <c r="J50" s="10"/>
      <c r="L50" s="6"/>
      <c r="M50" s="6"/>
      <c r="N50" s="5"/>
      <c r="O50" s="11"/>
      <c r="P50" s="5"/>
      <c r="Q50" s="6"/>
    </row>
    <row r="51" spans="1:17">
      <c r="A51" s="2">
        <f>SUM(C$2:C51)</f>
        <v>500000</v>
      </c>
      <c r="B51">
        <v>1000</v>
      </c>
      <c r="C51" s="1">
        <v>10000</v>
      </c>
      <c r="D51" s="1">
        <f t="shared" si="2"/>
        <v>10</v>
      </c>
      <c r="E51" s="2">
        <f t="shared" si="0"/>
        <v>-9990</v>
      </c>
      <c r="F51" s="2">
        <f t="shared" si="5"/>
        <v>-260179.19909025499</v>
      </c>
      <c r="G51" s="9">
        <f t="shared" si="1"/>
        <v>0</v>
      </c>
      <c r="H51" s="9">
        <f t="shared" si="6"/>
        <v>2394</v>
      </c>
      <c r="I51" s="8" t="e">
        <f t="shared" si="7"/>
        <v>#DIV/0!</v>
      </c>
      <c r="J51" s="10"/>
      <c r="L51" s="6"/>
      <c r="M51" s="6"/>
      <c r="N51" s="5"/>
      <c r="O51" s="11"/>
      <c r="P51" s="5"/>
      <c r="Q51" s="6"/>
    </row>
    <row r="56" spans="1:17">
      <c r="A56" s="6"/>
      <c r="B56" s="6"/>
      <c r="C56" s="6"/>
      <c r="D56" s="6"/>
      <c r="E56" s="6"/>
    </row>
    <row r="57" spans="1:17">
      <c r="A57" s="6"/>
      <c r="B57" s="6"/>
      <c r="C57" s="6"/>
      <c r="D57" s="11"/>
      <c r="E57" s="5"/>
    </row>
    <row r="58" spans="1:17">
      <c r="A58" s="6"/>
      <c r="B58" s="6"/>
      <c r="C58" s="6"/>
      <c r="D58" s="11"/>
      <c r="E58" s="5"/>
    </row>
    <row r="59" spans="1:17">
      <c r="A59" s="6"/>
      <c r="B59" s="6"/>
      <c r="C59" s="6"/>
      <c r="D59" s="11"/>
      <c r="E59" s="5"/>
    </row>
    <row r="60" spans="1:17">
      <c r="A60" s="6"/>
      <c r="B60" s="6"/>
      <c r="C60" s="6"/>
      <c r="D60" s="11"/>
      <c r="E60" s="5"/>
    </row>
    <row r="61" spans="1:17">
      <c r="A61" s="6"/>
      <c r="B61" s="6"/>
      <c r="C61" s="6"/>
      <c r="D61" s="11"/>
      <c r="E61" s="5"/>
    </row>
    <row r="62" spans="1:17">
      <c r="A62" s="6"/>
      <c r="B62" s="6"/>
      <c r="C62" s="6"/>
      <c r="D62" s="11"/>
      <c r="E62" s="5"/>
    </row>
    <row r="63" spans="1:17">
      <c r="A63" s="6"/>
      <c r="B63" s="6"/>
      <c r="C63" s="6"/>
      <c r="D63" s="11"/>
      <c r="E63" s="5"/>
    </row>
    <row r="64" spans="1:17">
      <c r="A64" s="6"/>
      <c r="B64" s="6"/>
      <c r="C64" s="6"/>
      <c r="D64" s="11"/>
      <c r="E64" s="5"/>
    </row>
    <row r="65" spans="1:5">
      <c r="A65" s="6"/>
      <c r="B65" s="6"/>
      <c r="C65" s="6"/>
      <c r="D65" s="11"/>
      <c r="E65" s="5"/>
    </row>
    <row r="66" spans="1:5">
      <c r="A66" s="6"/>
      <c r="B66" s="6"/>
      <c r="C66" s="6"/>
      <c r="D66" s="11"/>
      <c r="E66" s="5"/>
    </row>
    <row r="67" spans="1:5">
      <c r="A67" s="6"/>
      <c r="B67" s="6"/>
      <c r="C67" s="6"/>
      <c r="D67" s="11"/>
      <c r="E67" s="5"/>
    </row>
    <row r="68" spans="1:5">
      <c r="A68" s="6"/>
      <c r="B68" s="6"/>
      <c r="C68" s="6"/>
      <c r="D68" s="11"/>
      <c r="E68" s="5"/>
    </row>
    <row r="69" spans="1:5">
      <c r="A69" s="6"/>
      <c r="B69" s="6"/>
      <c r="C69" s="6"/>
      <c r="D69" s="11"/>
      <c r="E69" s="5"/>
    </row>
    <row r="70" spans="1:5">
      <c r="A70" s="6"/>
      <c r="B70" s="6"/>
      <c r="C70" s="6"/>
      <c r="D70" s="11"/>
      <c r="E70" s="5"/>
    </row>
    <row r="71" spans="1:5">
      <c r="A71" s="6"/>
      <c r="B71" s="6"/>
      <c r="C71" s="6"/>
      <c r="D71" s="11"/>
      <c r="E71" s="5"/>
    </row>
    <row r="72" spans="1:5">
      <c r="A72" s="6"/>
      <c r="B72" s="6"/>
      <c r="C72" s="6"/>
      <c r="D72" s="11"/>
      <c r="E72" s="5"/>
    </row>
    <row r="73" spans="1:5">
      <c r="A73" s="6"/>
      <c r="B73" s="6"/>
      <c r="C73" s="6"/>
      <c r="D73" s="11"/>
      <c r="E73" s="5"/>
    </row>
    <row r="74" spans="1:5">
      <c r="A74" s="6"/>
      <c r="B74" s="6"/>
      <c r="C74" s="6"/>
      <c r="D74" s="11"/>
      <c r="E74" s="5"/>
    </row>
    <row r="75" spans="1:5">
      <c r="A75" s="6"/>
      <c r="B75" s="6"/>
      <c r="C75" s="6"/>
      <c r="D75" s="11"/>
      <c r="E75" s="5"/>
    </row>
    <row r="76" spans="1:5">
      <c r="A76" s="6"/>
      <c r="B76" s="6"/>
      <c r="C76" s="6"/>
      <c r="D76" s="11"/>
      <c r="E76" s="5"/>
    </row>
    <row r="77" spans="1:5">
      <c r="A77" s="6"/>
      <c r="B77" s="6"/>
      <c r="C77" s="6"/>
      <c r="D77" s="11"/>
      <c r="E77" s="5"/>
    </row>
    <row r="78" spans="1:5">
      <c r="A78" s="6"/>
      <c r="B78" s="6"/>
      <c r="C78" s="6"/>
      <c r="D78" s="11"/>
      <c r="E78" s="5"/>
    </row>
    <row r="79" spans="1:5">
      <c r="A79" s="6"/>
      <c r="B79" s="6"/>
      <c r="C79" s="6"/>
      <c r="D79" s="11"/>
      <c r="E79" s="5"/>
    </row>
    <row r="80" spans="1:5">
      <c r="A80" s="6"/>
      <c r="B80" s="6"/>
      <c r="C80" s="6"/>
      <c r="D80" s="11"/>
      <c r="E80" s="5"/>
    </row>
    <row r="81" spans="1:5">
      <c r="A81" s="6"/>
      <c r="B81" s="6"/>
      <c r="C81" s="6"/>
      <c r="D81" s="11"/>
      <c r="E81" s="5"/>
    </row>
    <row r="82" spans="1:5">
      <c r="A82" s="6"/>
      <c r="B82" s="6"/>
      <c r="C82" s="6"/>
      <c r="D82" s="11"/>
      <c r="E82" s="5"/>
    </row>
    <row r="83" spans="1:5">
      <c r="A83" s="6"/>
      <c r="B83" s="6"/>
      <c r="C83" s="6"/>
      <c r="D83" s="11"/>
      <c r="E83" s="5"/>
    </row>
    <row r="84" spans="1:5">
      <c r="A84" s="6"/>
      <c r="B84" s="6"/>
      <c r="C84" s="6"/>
      <c r="D84" s="11"/>
      <c r="E84" s="5"/>
    </row>
    <row r="85" spans="1:5">
      <c r="A85" s="6"/>
      <c r="B85" s="6"/>
      <c r="C85" s="6"/>
      <c r="D85" s="11"/>
      <c r="E85" s="5"/>
    </row>
    <row r="86" spans="1:5">
      <c r="A86" s="6"/>
      <c r="B86" s="6"/>
      <c r="C86" s="6"/>
      <c r="D86" s="11"/>
      <c r="E86" s="5"/>
    </row>
    <row r="87" spans="1:5">
      <c r="A87" s="6"/>
      <c r="B87" s="6"/>
      <c r="C87" s="6"/>
      <c r="D87" s="11"/>
      <c r="E87" s="5"/>
    </row>
    <row r="88" spans="1:5">
      <c r="A88" s="6"/>
      <c r="B88" s="6"/>
      <c r="C88" s="6"/>
      <c r="D88" s="11"/>
      <c r="E88" s="5"/>
    </row>
    <row r="89" spans="1:5">
      <c r="A89" s="6"/>
      <c r="B89" s="6"/>
      <c r="C89" s="6"/>
      <c r="D89" s="11"/>
      <c r="E89" s="5"/>
    </row>
    <row r="90" spans="1:5">
      <c r="A90" s="6"/>
      <c r="B90" s="6"/>
      <c r="C90" s="6"/>
      <c r="D90" s="11"/>
      <c r="E90" s="5"/>
    </row>
    <row r="91" spans="1:5">
      <c r="A91" s="6"/>
      <c r="B91" s="6"/>
      <c r="C91" s="6"/>
      <c r="D91" s="11"/>
      <c r="E91" s="5"/>
    </row>
    <row r="92" spans="1:5">
      <c r="A92" s="6"/>
      <c r="B92" s="6"/>
      <c r="C92" s="6"/>
      <c r="D92" s="11"/>
      <c r="E92" s="5"/>
    </row>
    <row r="93" spans="1:5">
      <c r="A93" s="6"/>
      <c r="B93" s="6"/>
      <c r="C93" s="6"/>
      <c r="D93" s="11"/>
      <c r="E93" s="5"/>
    </row>
    <row r="94" spans="1:5">
      <c r="A94" s="6"/>
      <c r="B94" s="6"/>
      <c r="C94" s="6"/>
      <c r="D94" s="11"/>
      <c r="E94" s="5"/>
    </row>
    <row r="95" spans="1:5">
      <c r="A95" s="6"/>
      <c r="B95" s="6"/>
      <c r="C95" s="6"/>
      <c r="D95" s="11"/>
      <c r="E95" s="5"/>
    </row>
    <row r="96" spans="1:5">
      <c r="A96" s="6"/>
      <c r="B96" s="6"/>
      <c r="C96" s="6"/>
      <c r="D96" s="11"/>
      <c r="E96" s="5"/>
    </row>
    <row r="97" spans="1:5">
      <c r="A97" s="6"/>
      <c r="B97" s="6"/>
      <c r="C97" s="6"/>
      <c r="D97" s="11"/>
      <c r="E97" s="5"/>
    </row>
    <row r="98" spans="1:5">
      <c r="A98" s="6"/>
      <c r="B98" s="6"/>
      <c r="C98" s="6"/>
      <c r="D98" s="11"/>
      <c r="E98" s="5"/>
    </row>
    <row r="99" spans="1:5">
      <c r="A99" s="6"/>
      <c r="B99" s="6"/>
      <c r="C99" s="6"/>
      <c r="D99" s="11"/>
      <c r="E99" s="5"/>
    </row>
    <row r="100" spans="1:5">
      <c r="A100" s="6"/>
      <c r="B100" s="6"/>
      <c r="C100" s="6"/>
      <c r="D100" s="11"/>
      <c r="E100" s="5"/>
    </row>
    <row r="101" spans="1:5">
      <c r="A101" s="6"/>
      <c r="B101" s="6"/>
      <c r="C101" s="6"/>
      <c r="D101" s="11"/>
      <c r="E101" s="5"/>
    </row>
    <row r="102" spans="1:5">
      <c r="A102" s="6"/>
      <c r="B102" s="6"/>
      <c r="C102" s="6"/>
      <c r="D102" s="11"/>
      <c r="E102" s="5"/>
    </row>
    <row r="103" spans="1:5">
      <c r="A103" s="6"/>
      <c r="B103" s="6"/>
      <c r="C103" s="6"/>
      <c r="D103" s="11"/>
      <c r="E103" s="5"/>
    </row>
    <row r="104" spans="1:5">
      <c r="A104" s="6"/>
      <c r="B104" s="6"/>
      <c r="C104" s="6"/>
      <c r="D104" s="11"/>
      <c r="E104" s="5"/>
    </row>
    <row r="105" spans="1:5">
      <c r="A105" s="6"/>
      <c r="B105" s="6"/>
      <c r="C105" s="6"/>
      <c r="D105" s="11"/>
      <c r="E105" s="5"/>
    </row>
    <row r="106" spans="1:5">
      <c r="A106" s="6"/>
      <c r="B106" s="6"/>
      <c r="C106" s="6"/>
      <c r="D106" s="11"/>
      <c r="E106" s="5"/>
    </row>
    <row r="111" spans="1:5">
      <c r="A111" s="6"/>
      <c r="B111" s="6"/>
      <c r="C111" s="6"/>
    </row>
    <row r="112" spans="1:5">
      <c r="A112" s="6"/>
      <c r="B112" s="7"/>
      <c r="C112" s="8"/>
    </row>
    <row r="113" spans="1:3">
      <c r="A113" s="6"/>
      <c r="B113" s="7"/>
      <c r="C113" s="8"/>
    </row>
    <row r="114" spans="1:3">
      <c r="A114" s="6"/>
      <c r="B114" s="7"/>
      <c r="C114" s="8"/>
    </row>
    <row r="115" spans="1:3">
      <c r="A115" s="6"/>
      <c r="B115" s="7"/>
      <c r="C115" s="8"/>
    </row>
    <row r="116" spans="1:3">
      <c r="A116" s="6"/>
      <c r="B116" s="7"/>
      <c r="C116" s="8"/>
    </row>
    <row r="117" spans="1:3">
      <c r="A117" s="6"/>
      <c r="B117" s="7"/>
      <c r="C117" s="8"/>
    </row>
    <row r="118" spans="1:3">
      <c r="A118" s="6"/>
      <c r="B118" s="7"/>
      <c r="C118" s="8"/>
    </row>
    <row r="119" spans="1:3">
      <c r="A119" s="6"/>
      <c r="B119" s="7"/>
      <c r="C119" s="8"/>
    </row>
    <row r="120" spans="1:3">
      <c r="A120" s="6"/>
      <c r="B120" s="7"/>
      <c r="C120" s="8"/>
    </row>
    <row r="121" spans="1:3">
      <c r="A121" s="6"/>
      <c r="B121" s="7"/>
      <c r="C121" s="8"/>
    </row>
    <row r="122" spans="1:3">
      <c r="A122" s="6"/>
      <c r="B122" s="7"/>
      <c r="C122" s="8"/>
    </row>
    <row r="123" spans="1:3">
      <c r="A123" s="6"/>
      <c r="B123" s="7"/>
      <c r="C123" s="8"/>
    </row>
    <row r="124" spans="1:3">
      <c r="A124" s="6"/>
      <c r="B124" s="7"/>
      <c r="C124" s="8"/>
    </row>
    <row r="125" spans="1:3">
      <c r="A125" s="6"/>
      <c r="B125" s="7"/>
      <c r="C125" s="8"/>
    </row>
    <row r="126" spans="1:3">
      <c r="A126" s="6"/>
      <c r="B126" s="7"/>
      <c r="C126" s="8"/>
    </row>
    <row r="127" spans="1:3">
      <c r="A127" s="6"/>
      <c r="B127" s="7"/>
      <c r="C127" s="8"/>
    </row>
    <row r="128" spans="1:3">
      <c r="A128" s="6"/>
      <c r="B128" s="7"/>
      <c r="C128" s="8"/>
    </row>
    <row r="129" spans="1:3">
      <c r="A129" s="6"/>
      <c r="B129" s="7"/>
      <c r="C129" s="8"/>
    </row>
    <row r="130" spans="1:3">
      <c r="A130" s="6"/>
      <c r="B130" s="7"/>
      <c r="C130" s="8"/>
    </row>
    <row r="131" spans="1:3">
      <c r="A131" s="6"/>
      <c r="B131" s="7"/>
      <c r="C131" s="8"/>
    </row>
    <row r="132" spans="1:3">
      <c r="A132" s="6"/>
      <c r="B132" s="7"/>
      <c r="C132" s="8"/>
    </row>
    <row r="133" spans="1:3">
      <c r="A133" s="6"/>
      <c r="B133" s="7"/>
      <c r="C133" s="8"/>
    </row>
    <row r="134" spans="1:3">
      <c r="A134" s="6"/>
      <c r="B134" s="7"/>
      <c r="C134" s="8"/>
    </row>
    <row r="135" spans="1:3">
      <c r="A135" s="6"/>
      <c r="B135" s="7"/>
      <c r="C135" s="8"/>
    </row>
    <row r="136" spans="1:3">
      <c r="A136" s="6"/>
      <c r="B136" s="7"/>
      <c r="C136" s="8"/>
    </row>
    <row r="137" spans="1:3">
      <c r="A137" s="6"/>
      <c r="B137" s="7"/>
      <c r="C137" s="8"/>
    </row>
    <row r="138" spans="1:3">
      <c r="A138" s="6"/>
      <c r="B138" s="7"/>
      <c r="C138" s="8"/>
    </row>
    <row r="139" spans="1:3">
      <c r="A139" s="6"/>
      <c r="B139" s="7"/>
      <c r="C139" s="8"/>
    </row>
    <row r="140" spans="1:3">
      <c r="A140" s="6"/>
      <c r="B140" s="7"/>
      <c r="C140" s="8"/>
    </row>
    <row r="141" spans="1:3">
      <c r="A141" s="6"/>
      <c r="B141" s="7"/>
      <c r="C141" s="8"/>
    </row>
    <row r="142" spans="1:3">
      <c r="A142" s="6"/>
      <c r="B142" s="7"/>
      <c r="C142" s="8"/>
    </row>
    <row r="143" spans="1:3">
      <c r="A143" s="6"/>
      <c r="B143" s="7"/>
      <c r="C143" s="8"/>
    </row>
    <row r="144" spans="1:3">
      <c r="A144" s="6"/>
      <c r="B144" s="7"/>
      <c r="C144" s="8"/>
    </row>
    <row r="145" spans="1:3">
      <c r="A145" s="6"/>
      <c r="B145" s="7"/>
      <c r="C145" s="8"/>
    </row>
    <row r="146" spans="1:3">
      <c r="A146" s="6"/>
      <c r="B146" s="7"/>
      <c r="C146" s="8"/>
    </row>
    <row r="147" spans="1:3">
      <c r="A147" s="6"/>
      <c r="B147" s="7"/>
      <c r="C147" s="8"/>
    </row>
    <row r="148" spans="1:3">
      <c r="A148" s="6"/>
      <c r="B148" s="7"/>
      <c r="C148" s="8"/>
    </row>
    <row r="149" spans="1:3">
      <c r="A149" s="6"/>
      <c r="B149" s="7"/>
      <c r="C149" s="8"/>
    </row>
    <row r="150" spans="1:3">
      <c r="A150" s="6"/>
      <c r="B150" s="7"/>
      <c r="C150" s="8"/>
    </row>
    <row r="151" spans="1:3">
      <c r="A151" s="6"/>
      <c r="B151" s="7"/>
      <c r="C151" s="8"/>
    </row>
    <row r="152" spans="1:3">
      <c r="A152" s="6"/>
      <c r="B152" s="7"/>
      <c r="C152" s="8"/>
    </row>
    <row r="153" spans="1:3">
      <c r="A153" s="6"/>
      <c r="B153" s="7"/>
      <c r="C153" s="8"/>
    </row>
    <row r="154" spans="1:3">
      <c r="A154" s="6"/>
      <c r="B154" s="7"/>
      <c r="C154" s="8"/>
    </row>
    <row r="155" spans="1:3">
      <c r="A155" s="6"/>
      <c r="B155" s="7"/>
      <c r="C155" s="8"/>
    </row>
    <row r="156" spans="1:3">
      <c r="A156" s="6"/>
      <c r="B156" s="7"/>
      <c r="C156" s="8"/>
    </row>
    <row r="157" spans="1:3">
      <c r="A157" s="6"/>
      <c r="B157" s="7"/>
      <c r="C157" s="8"/>
    </row>
    <row r="158" spans="1:3">
      <c r="A158" s="6"/>
      <c r="B158" s="7"/>
      <c r="C158" s="8"/>
    </row>
    <row r="159" spans="1:3">
      <c r="A159" s="6"/>
      <c r="B159" s="7"/>
      <c r="C159" s="8"/>
    </row>
    <row r="160" spans="1:3">
      <c r="A160" s="6"/>
      <c r="B160" s="7"/>
      <c r="C160" s="8"/>
    </row>
    <row r="161" spans="1:4">
      <c r="A161" s="6"/>
      <c r="B161" s="7"/>
      <c r="C161" s="8"/>
    </row>
    <row r="165" spans="1:4">
      <c r="A165" s="6"/>
      <c r="B165" s="6"/>
      <c r="C165" s="6"/>
      <c r="D165" s="6"/>
    </row>
    <row r="166" spans="1:4">
      <c r="A166" s="6"/>
      <c r="B166" s="6"/>
      <c r="C166" s="6"/>
      <c r="D166" s="8"/>
    </row>
    <row r="167" spans="1:4">
      <c r="A167" s="6"/>
      <c r="B167" s="6"/>
      <c r="C167" s="6"/>
      <c r="D167" s="8"/>
    </row>
    <row r="168" spans="1:4">
      <c r="A168" s="6"/>
      <c r="B168" s="6"/>
      <c r="C168" s="6"/>
      <c r="D168" s="8"/>
    </row>
    <row r="169" spans="1:4">
      <c r="A169" s="6"/>
      <c r="B169" s="6"/>
      <c r="C169" s="6"/>
      <c r="D169" s="8"/>
    </row>
    <row r="170" spans="1:4">
      <c r="A170" s="6"/>
      <c r="B170" s="6"/>
      <c r="C170" s="6"/>
      <c r="D170" s="8"/>
    </row>
    <row r="171" spans="1:4">
      <c r="A171" s="6"/>
      <c r="B171" s="6"/>
      <c r="C171" s="6"/>
      <c r="D171" s="8"/>
    </row>
    <row r="172" spans="1:4">
      <c r="A172" s="6"/>
      <c r="B172" s="6"/>
      <c r="C172" s="6"/>
      <c r="D172" s="8"/>
    </row>
    <row r="173" spans="1:4">
      <c r="A173" s="6"/>
      <c r="B173" s="6"/>
      <c r="C173" s="6"/>
      <c r="D173" s="8"/>
    </row>
    <row r="174" spans="1:4">
      <c r="A174" s="6"/>
      <c r="B174" s="6"/>
      <c r="C174" s="6"/>
      <c r="D174" s="8"/>
    </row>
    <row r="175" spans="1:4">
      <c r="A175" s="6"/>
      <c r="B175" s="6"/>
      <c r="C175" s="6"/>
      <c r="D175" s="8"/>
    </row>
    <row r="176" spans="1:4">
      <c r="A176" s="6"/>
      <c r="B176" s="6"/>
      <c r="C176" s="6"/>
      <c r="D176" s="8"/>
    </row>
    <row r="177" spans="1:4">
      <c r="A177" s="6"/>
      <c r="B177" s="6"/>
      <c r="C177" s="6"/>
      <c r="D177" s="8"/>
    </row>
    <row r="178" spans="1:4">
      <c r="A178" s="6"/>
      <c r="B178" s="6"/>
      <c r="C178" s="6"/>
      <c r="D178" s="8"/>
    </row>
    <row r="179" spans="1:4">
      <c r="A179" s="6"/>
      <c r="B179" s="6"/>
      <c r="C179" s="6"/>
      <c r="D179" s="8"/>
    </row>
    <row r="180" spans="1:4">
      <c r="A180" s="6"/>
      <c r="B180" s="6"/>
      <c r="C180" s="6"/>
      <c r="D180" s="8"/>
    </row>
    <row r="181" spans="1:4">
      <c r="A181" s="6"/>
      <c r="B181" s="6"/>
      <c r="C181" s="6"/>
      <c r="D181" s="8"/>
    </row>
    <row r="182" spans="1:4">
      <c r="A182" s="6"/>
      <c r="B182" s="6"/>
      <c r="C182" s="6"/>
      <c r="D182" s="8"/>
    </row>
    <row r="183" spans="1:4">
      <c r="A183" s="6"/>
      <c r="B183" s="6"/>
      <c r="C183" s="6"/>
      <c r="D183" s="8"/>
    </row>
    <row r="184" spans="1:4">
      <c r="A184" s="6"/>
      <c r="B184" s="6"/>
      <c r="C184" s="6"/>
      <c r="D184" s="8"/>
    </row>
    <row r="185" spans="1:4">
      <c r="A185" s="6"/>
      <c r="B185" s="6"/>
      <c r="C185" s="6"/>
      <c r="D185" s="8"/>
    </row>
    <row r="186" spans="1:4">
      <c r="A186" s="6"/>
      <c r="B186" s="6"/>
      <c r="C186" s="6"/>
      <c r="D186" s="8"/>
    </row>
    <row r="187" spans="1:4">
      <c r="A187" s="6"/>
      <c r="B187" s="6"/>
      <c r="C187" s="6"/>
      <c r="D187" s="8"/>
    </row>
    <row r="188" spans="1:4">
      <c r="A188" s="6"/>
      <c r="B188" s="6"/>
      <c r="C188" s="6"/>
      <c r="D188" s="8"/>
    </row>
    <row r="189" spans="1:4">
      <c r="A189" s="6"/>
      <c r="B189" s="6"/>
      <c r="C189" s="6"/>
      <c r="D189" s="8"/>
    </row>
    <row r="190" spans="1:4">
      <c r="A190" s="6"/>
      <c r="B190" s="6"/>
      <c r="C190" s="6"/>
      <c r="D190" s="8"/>
    </row>
    <row r="191" spans="1:4">
      <c r="A191" s="6"/>
      <c r="B191" s="6"/>
      <c r="C191" s="6"/>
      <c r="D191" s="8"/>
    </row>
    <row r="192" spans="1:4">
      <c r="A192" s="6"/>
      <c r="B192" s="6"/>
      <c r="C192" s="6"/>
      <c r="D192" s="8"/>
    </row>
    <row r="193" spans="1:4">
      <c r="A193" s="6"/>
      <c r="B193" s="6"/>
      <c r="C193" s="6"/>
      <c r="D193" s="8"/>
    </row>
    <row r="194" spans="1:4">
      <c r="A194" s="6"/>
      <c r="B194" s="6"/>
      <c r="C194" s="6"/>
      <c r="D194" s="8"/>
    </row>
    <row r="195" spans="1:4">
      <c r="A195" s="6"/>
      <c r="B195" s="6"/>
      <c r="C195" s="6"/>
      <c r="D195" s="8"/>
    </row>
    <row r="196" spans="1:4">
      <c r="A196" s="6"/>
      <c r="B196" s="6"/>
      <c r="C196" s="6"/>
      <c r="D196" s="8"/>
    </row>
    <row r="197" spans="1:4">
      <c r="A197" s="6"/>
      <c r="B197" s="6"/>
      <c r="C197" s="6"/>
      <c r="D197" s="8"/>
    </row>
    <row r="198" spans="1:4">
      <c r="A198" s="6"/>
      <c r="B198" s="6"/>
      <c r="C198" s="6"/>
      <c r="D198" s="8"/>
    </row>
    <row r="199" spans="1:4">
      <c r="A199" s="6"/>
      <c r="B199" s="6"/>
      <c r="C199" s="6"/>
      <c r="D199" s="8"/>
    </row>
    <row r="200" spans="1:4">
      <c r="A200" s="6"/>
      <c r="B200" s="6"/>
      <c r="C200" s="6"/>
      <c r="D200" s="8"/>
    </row>
    <row r="201" spans="1:4">
      <c r="A201" s="6"/>
      <c r="B201" s="6"/>
      <c r="C201" s="6"/>
      <c r="D201" s="8"/>
    </row>
    <row r="202" spans="1:4">
      <c r="A202" s="6"/>
      <c r="B202" s="6"/>
      <c r="C202" s="6"/>
      <c r="D202" s="8"/>
    </row>
    <row r="203" spans="1:4">
      <c r="A203" s="6"/>
      <c r="B203" s="6"/>
      <c r="C203" s="6"/>
      <c r="D203" s="8"/>
    </row>
    <row r="204" spans="1:4">
      <c r="A204" s="6"/>
      <c r="B204" s="6"/>
      <c r="C204" s="6"/>
      <c r="D204" s="8"/>
    </row>
    <row r="205" spans="1:4">
      <c r="A205" s="6"/>
      <c r="B205" s="6"/>
      <c r="C205" s="6"/>
      <c r="D205" s="8"/>
    </row>
    <row r="206" spans="1:4">
      <c r="A206" s="6"/>
      <c r="B206" s="6"/>
      <c r="C206" s="6"/>
      <c r="D206" s="8"/>
    </row>
    <row r="207" spans="1:4">
      <c r="A207" s="6"/>
      <c r="B207" s="6"/>
      <c r="C207" s="6"/>
      <c r="D207" s="8"/>
    </row>
    <row r="208" spans="1:4">
      <c r="A208" s="6"/>
      <c r="B208" s="6"/>
      <c r="C208" s="6"/>
      <c r="D208" s="8"/>
    </row>
    <row r="209" spans="1:4">
      <c r="A209" s="6"/>
      <c r="B209" s="6"/>
      <c r="C209" s="6"/>
      <c r="D209" s="8"/>
    </row>
    <row r="210" spans="1:4">
      <c r="A210" s="6"/>
      <c r="B210" s="6"/>
      <c r="C210" s="6"/>
      <c r="D210" s="8"/>
    </row>
    <row r="211" spans="1:4">
      <c r="A211" s="6"/>
      <c r="B211" s="6"/>
      <c r="C211" s="6"/>
      <c r="D211" s="8"/>
    </row>
    <row r="212" spans="1:4">
      <c r="A212" s="6"/>
      <c r="B212" s="6"/>
      <c r="C212" s="6"/>
      <c r="D212" s="8"/>
    </row>
    <row r="213" spans="1:4">
      <c r="A213" s="6"/>
      <c r="B213" s="6"/>
      <c r="C213" s="6"/>
      <c r="D213" s="8"/>
    </row>
    <row r="214" spans="1:4">
      <c r="A214" s="6"/>
      <c r="B214" s="6"/>
      <c r="C214" s="6"/>
      <c r="D214" s="8"/>
    </row>
    <row r="215" spans="1:4">
      <c r="A215" s="6"/>
      <c r="B215" s="6"/>
      <c r="C215" s="6"/>
      <c r="D215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Good Portfolio</vt:lpstr>
      <vt:lpstr>Bad Portfolio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Michie</dc:creator>
  <cp:lastModifiedBy>George Michie</cp:lastModifiedBy>
  <dcterms:created xsi:type="dcterms:W3CDTF">2011-01-23T19:34:17Z</dcterms:created>
  <dcterms:modified xsi:type="dcterms:W3CDTF">2014-07-20T16:06:21Z</dcterms:modified>
</cp:coreProperties>
</file>